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18동화중\제출\"/>
    </mc:Choice>
  </mc:AlternateContent>
  <bookViews>
    <workbookView xWindow="105" yWindow="105" windowWidth="10005" windowHeight="7005"/>
  </bookViews>
  <sheets>
    <sheet name="총괄" sheetId="1" r:id="rId1"/>
    <sheet name="세입" sheetId="2" r:id="rId2"/>
    <sheet name="세출" sheetId="3" r:id="rId3"/>
    <sheet name="학급편성표및 학생수 조서" sheetId="4" r:id="rId4"/>
    <sheet name="수익자부담교육비 징수액 산출근거" sheetId="5" r:id="rId5"/>
    <sheet name="2. 업무추진비 편성 현황" sheetId="6" r:id="rId6"/>
    <sheet name="기구 및 정현원(동화중)" sheetId="7" r:id="rId7"/>
  </sheets>
  <definedNames>
    <definedName name="_xlnm.Print_Area" localSheetId="5">'2. 업무추진비 편성 현황'!$A$1:$J$32</definedName>
  </definedNames>
  <calcPr calcId="152511"/>
</workbook>
</file>

<file path=xl/calcChain.xml><?xml version="1.0" encoding="utf-8"?>
<calcChain xmlns="http://schemas.openxmlformats.org/spreadsheetml/2006/main">
  <c r="R33" i="7" l="1"/>
  <c r="L33" i="7"/>
  <c r="J33" i="7"/>
  <c r="S32" i="7"/>
  <c r="S33" i="7" s="1"/>
  <c r="S31" i="7"/>
  <c r="Q25" i="7"/>
  <c r="P25" i="7"/>
  <c r="N25" i="7"/>
  <c r="M25" i="7"/>
  <c r="L25" i="7"/>
  <c r="K25" i="7"/>
  <c r="J25" i="7"/>
  <c r="H25" i="7"/>
  <c r="G25" i="7"/>
  <c r="E25" i="7"/>
  <c r="D25" i="7"/>
  <c r="C25" i="7"/>
  <c r="B25" i="7"/>
  <c r="R24" i="7"/>
  <c r="O24" i="7"/>
  <c r="O25" i="7" s="1"/>
  <c r="I24" i="7"/>
  <c r="F24" i="7"/>
  <c r="S24" i="7" s="1"/>
  <c r="R23" i="7"/>
  <c r="R25" i="7" s="1"/>
  <c r="O23" i="7"/>
  <c r="I23" i="7"/>
  <c r="I25" i="7" s="1"/>
  <c r="F23" i="7"/>
  <c r="F25" i="7" s="1"/>
  <c r="Q17" i="7"/>
  <c r="D17" i="7"/>
  <c r="B17" i="7"/>
  <c r="O16" i="7"/>
  <c r="S16" i="7" s="1"/>
  <c r="O15" i="7"/>
  <c r="O17" i="7" s="1"/>
  <c r="I32" i="6"/>
  <c r="H6" i="6" s="1"/>
  <c r="I6" i="6"/>
  <c r="C3" i="6" s="1"/>
  <c r="F6" i="6"/>
  <c r="E6" i="6"/>
  <c r="D6" i="6"/>
  <c r="C6" i="6"/>
  <c r="G6" i="6" s="1"/>
  <c r="S23" i="7" l="1"/>
  <c r="S25" i="7" s="1"/>
  <c r="S15" i="7"/>
  <c r="S17" i="7" s="1"/>
  <c r="B3" i="6"/>
  <c r="H18" i="5"/>
  <c r="F18" i="5"/>
  <c r="I16" i="5"/>
  <c r="I15" i="5"/>
  <c r="I14" i="5"/>
  <c r="I13" i="5"/>
  <c r="I12" i="5"/>
  <c r="I11" i="5"/>
  <c r="I10" i="5"/>
  <c r="I9" i="5"/>
  <c r="I18" i="5"/>
  <c r="G14" i="4"/>
  <c r="F14" i="4"/>
  <c r="E14" i="4"/>
  <c r="D14" i="4"/>
</calcChain>
</file>

<file path=xl/sharedStrings.xml><?xml version="1.0" encoding="utf-8"?>
<sst xmlns="http://schemas.openxmlformats.org/spreadsheetml/2006/main" count="1095" uniqueCount="660">
  <si>
    <t>세입 세출 예산 총괄</t>
  </si>
  <si>
    <t>예산구분</t>
  </si>
  <si>
    <t>전년예산액</t>
  </si>
  <si>
    <t>예산액</t>
  </si>
  <si>
    <t>비교증감</t>
  </si>
  <si>
    <t>본예산</t>
  </si>
  <si>
    <t>최종예산</t>
  </si>
  <si>
    <t>증감률</t>
  </si>
  <si>
    <t>회계연도 : 2018
예산구분 : 본예산
기관코드 : 동화중학교</t>
  </si>
  <si>
    <t>(단위 : 천원)</t>
  </si>
  <si>
    <t>세입</t>
  </si>
  <si>
    <t>세출</t>
  </si>
  <si>
    <t>장</t>
  </si>
  <si>
    <t>관</t>
  </si>
  <si>
    <t>누계예산</t>
  </si>
  <si>
    <t>구성비</t>
  </si>
  <si>
    <t>정책사업</t>
  </si>
  <si>
    <t>인적자원 운용</t>
  </si>
  <si>
    <t>학생복지/교육격차 해소</t>
  </si>
  <si>
    <t>기본적 교육활동</t>
  </si>
  <si>
    <t>선택적 교육활동</t>
  </si>
  <si>
    <t>교육활동 지원</t>
  </si>
  <si>
    <t>학교 일반운영</t>
  </si>
  <si>
    <t>이전수입</t>
  </si>
  <si>
    <t>교육비특별회계이전수입</t>
  </si>
  <si>
    <t>기타이전수입</t>
  </si>
  <si>
    <t>자체수입</t>
  </si>
  <si>
    <t>학부모부담수입</t>
  </si>
  <si>
    <t>행정활동수입</t>
  </si>
  <si>
    <t>기타수입</t>
  </si>
  <si>
    <t>전년도이월금</t>
  </si>
  <si>
    <t>1/1</t>
  </si>
  <si>
    <t>2018-02-25</t>
  </si>
  <si>
    <t>발행일 :</t>
  </si>
  <si>
    <t>2018학년도 세입예산명세서</t>
  </si>
  <si>
    <t xml:space="preserve">예산구분 : </t>
  </si>
  <si>
    <t>과   목</t>
  </si>
  <si>
    <t>전년도
예산액</t>
  </si>
  <si>
    <t>산출기초(원)</t>
  </si>
  <si>
    <t>비고</t>
  </si>
  <si>
    <t>항</t>
  </si>
  <si>
    <t>목</t>
  </si>
  <si>
    <t>원가통계비목</t>
  </si>
  <si>
    <t>1.이전수입</t>
  </si>
  <si>
    <t>1.교육비특별회계이전수입</t>
  </si>
  <si>
    <t>1.교육비특별회계전입금수입</t>
  </si>
  <si>
    <t>1.사립학교보조금수입</t>
  </si>
  <si>
    <t>1.인건비재정결함보조금</t>
  </si>
  <si>
    <t>2018년 인건비재정결함 : 3,044,012,000원 × 1교 =</t>
  </si>
  <si>
    <t>2.운영비재정결함보조금</t>
  </si>
  <si>
    <t>2018년 운영비재정결함 : 463,288,000원 × 1교 =</t>
  </si>
  <si>
    <t>2.기타이전수입</t>
  </si>
  <si>
    <t>1.사학법인이전수입</t>
  </si>
  <si>
    <t>1.법인법정부담금</t>
  </si>
  <si>
    <t>건강보험부담금 : 38,650,000</t>
  </si>
  <si>
    <t>2.자체수입</t>
  </si>
  <si>
    <t>1.학부모부담수입</t>
  </si>
  <si>
    <t>1.수익자부담수입</t>
  </si>
  <si>
    <t>1.급식비</t>
  </si>
  <si>
    <t>학생급식비 : (655명×173일×3,870원)/4×3</t>
  </si>
  <si>
    <t>교직원급식비 : 35명×76일×4,000원</t>
  </si>
  <si>
    <t>행사 및 그외 급식비 : (5명×25일×4,000원)</t>
  </si>
  <si>
    <t>2.방과후학교활동비</t>
  </si>
  <si>
    <t>1.방과후학교활동비</t>
  </si>
  <si>
    <t>방과후학교비 : 30,000원×강사10명×11시간×8차</t>
  </si>
  <si>
    <t>3.현장체험학습비</t>
  </si>
  <si>
    <t>1.현장체험학습비</t>
  </si>
  <si>
    <t>1학년현장체험비 : 15,000원×110명</t>
  </si>
  <si>
    <t>2학년현장체험비 : 15,000원×110명</t>
  </si>
  <si>
    <t>3학년현장체험비 : 15,000원×220명</t>
  </si>
  <si>
    <t>4.졸업앨범비</t>
  </si>
  <si>
    <t>1.졸업앨범비</t>
  </si>
  <si>
    <t>졸업앨범비 : 42,000원×225명</t>
  </si>
  <si>
    <t>2.행정활동수입</t>
  </si>
  <si>
    <t>1.사용료및수수료</t>
  </si>
  <si>
    <t>1</t>
  </si>
  <si>
    <t xml:space="preserve">발행일 : </t>
  </si>
  <si>
    <t>1.사용료</t>
  </si>
  <si>
    <t>시설사용료 : 200,000</t>
  </si>
  <si>
    <t>수용비 : 500,000</t>
  </si>
  <si>
    <t>2.수수료</t>
  </si>
  <si>
    <t>수수료 : 10,000</t>
  </si>
  <si>
    <t>2.자산수입</t>
  </si>
  <si>
    <t>1.자산매각대</t>
  </si>
  <si>
    <t>자산매각대금 : 100,000</t>
  </si>
  <si>
    <t>3.기타행정활동수입</t>
  </si>
  <si>
    <t>1.이자수입</t>
  </si>
  <si>
    <t>교비회계예금이자 : 600,000</t>
  </si>
  <si>
    <t>법인세환급금 : 140,000</t>
  </si>
  <si>
    <t>2.기타행정활동수입</t>
  </si>
  <si>
    <t>1.기타행정활동수입</t>
  </si>
  <si>
    <t>기타제수입 : 100,000</t>
  </si>
  <si>
    <t>3.기타수입</t>
  </si>
  <si>
    <t>1.전년도이월금</t>
  </si>
  <si>
    <t>1.순세계잉여금</t>
  </si>
  <si>
    <t>순세계잉여금 : 8,000,000</t>
  </si>
  <si>
    <t>세입합계</t>
  </si>
  <si>
    <t>2</t>
  </si>
  <si>
    <t>2018학년도 세출예산명세서</t>
  </si>
  <si>
    <t>사업</t>
  </si>
  <si>
    <t>비교
증감</t>
  </si>
  <si>
    <t>정책</t>
  </si>
  <si>
    <t>단위</t>
  </si>
  <si>
    <t>세부</t>
  </si>
  <si>
    <t>세부항목</t>
  </si>
  <si>
    <t>1.인적자원 운용</t>
  </si>
  <si>
    <t>1.교직원보수</t>
  </si>
  <si>
    <t>1.사립학교 교원보수</t>
  </si>
  <si>
    <t>1.기본급</t>
  </si>
  <si>
    <t>1.봉급</t>
  </si>
  <si>
    <t>교원봉급  1,600,785,000원×1교</t>
  </si>
  <si>
    <t>2.수당</t>
  </si>
  <si>
    <t>1.정근수당</t>
  </si>
  <si>
    <t>교원정근수당  133,872,000원×1교</t>
  </si>
  <si>
    <t>교원정근수당가산  40,504,000원×1교</t>
  </si>
  <si>
    <t>2.성과상여금</t>
  </si>
  <si>
    <t>교원성과상여금  110,272,000원×1교</t>
  </si>
  <si>
    <t>3.가족수당</t>
  </si>
  <si>
    <t>교원가족수당  19,921,000원×1교</t>
  </si>
  <si>
    <t>4.자녀학비보조수당</t>
  </si>
  <si>
    <t>교원자녀학비보조수당  926,750원×4회</t>
  </si>
  <si>
    <t>5.육아휴직수당</t>
  </si>
  <si>
    <t>육아휴직수당  12,500,000원</t>
  </si>
  <si>
    <t>6.교원보전수당</t>
  </si>
  <si>
    <t>교원보전수당  900,000원×1교</t>
  </si>
  <si>
    <t>7.교직수당</t>
  </si>
  <si>
    <t>교원교직수당  86,388,000×1교</t>
  </si>
  <si>
    <t>8.교직수당가산금2</t>
  </si>
  <si>
    <t>보직교사  8,400,000원×1교</t>
  </si>
  <si>
    <t>9.교직수당가산금4</t>
  </si>
  <si>
    <t>교원담임수당  20,280,000원×1교</t>
  </si>
  <si>
    <t>10.시간외근무수당</t>
  </si>
  <si>
    <t>교원시간외근무  58,054,000원×1교</t>
  </si>
  <si>
    <t>3.복리후생비</t>
  </si>
  <si>
    <t>1.정액급식비</t>
  </si>
  <si>
    <t>교원정액급식비  44,922,000원×1교</t>
  </si>
  <si>
    <t>2.명절휴가비</t>
  </si>
  <si>
    <t>교원명절휴가비  161,567,000원×1교</t>
  </si>
  <si>
    <t>4.기타수당</t>
  </si>
  <si>
    <t>1.관리업무수당</t>
  </si>
  <si>
    <t>관리업무수당  6,303,000원×1교</t>
  </si>
  <si>
    <t>2.직급보조비</t>
  </si>
  <si>
    <t>교원직급보조비  6,300,000원×1교</t>
  </si>
  <si>
    <t>5.부담금</t>
  </si>
  <si>
    <t>1.교직원법정부담금</t>
  </si>
  <si>
    <t>교원사학연금  100,316,000×1교</t>
  </si>
  <si>
    <t>교원재해보상부담금  7,655,000×1교</t>
  </si>
  <si>
    <t>교원건강보험  45,967,000×1교</t>
  </si>
  <si>
    <t>2.사립학교 직원보수</t>
  </si>
  <si>
    <t>직원봉급  118,472,000원×1교</t>
  </si>
  <si>
    <t>직원정근수당  8,809,000원×1교</t>
  </si>
  <si>
    <t>직원 정근가산  3,160,000원×1교</t>
  </si>
  <si>
    <t>직원 성과상여금  12,767,000원×1회</t>
  </si>
  <si>
    <t>3.대우공무원수당</t>
  </si>
  <si>
    <t>대우공무원수당  2,590,000원×1회</t>
  </si>
  <si>
    <t>4.가족수당</t>
  </si>
  <si>
    <t>직원 가족수당  3,600,000원×1교</t>
  </si>
  <si>
    <t>5.자녀학비보조수당</t>
  </si>
  <si>
    <t>직원자녀학비보조수당  420,500원×4회</t>
  </si>
  <si>
    <t>6.시간외근무수당</t>
  </si>
  <si>
    <t>직원 시간외근무  17,008,000원×1교</t>
  </si>
  <si>
    <t>직원 정액급식비  6,240,000원×1교</t>
  </si>
  <si>
    <t>직원 명절휴가비  11,939,000원×1교</t>
  </si>
  <si>
    <t>1.연가보상비</t>
  </si>
  <si>
    <t>직원 연가보상비  4,336,000원×1회</t>
  </si>
  <si>
    <t>직원 직급보조비  6,360,000원×1회</t>
  </si>
  <si>
    <t>직원 사학연금  13,709,000×1교</t>
  </si>
  <si>
    <t>직원 재해보상부담금  1,030,000×1교</t>
  </si>
  <si>
    <t>직원 건강보험  4,050,000×1교</t>
  </si>
  <si>
    <t>2.기타 교직원보수</t>
  </si>
  <si>
    <t>1.교직원대체인건비</t>
  </si>
  <si>
    <t>1.기간제교원인건비</t>
  </si>
  <si>
    <t>기간제 봉급  220,041,000원×1교</t>
  </si>
  <si>
    <t>기간제 정근수당  13,027,000원×1교</t>
  </si>
  <si>
    <t>기간제 성과상여금  20,992,000원</t>
  </si>
  <si>
    <t>기간제 가족수당  2,977,000원×1교</t>
  </si>
  <si>
    <t>기간제 교직수당  21,605,000원×1교</t>
  </si>
  <si>
    <t>기간제 정근수당가산  1,650,500원×2명</t>
  </si>
  <si>
    <t>기간제 담임수당  9,750,000원×1교</t>
  </si>
  <si>
    <t>기간제 시간외근무  9,771,000원×1교</t>
  </si>
  <si>
    <t>기간제 보건활동수당  30,000원×12월</t>
  </si>
  <si>
    <t>기간제 정액급식비  11,235,000원×1교</t>
  </si>
  <si>
    <t>기간제 명절휴가비  21,447,000원×1교</t>
  </si>
  <si>
    <t>기간제 퇴직금  27,092,000원</t>
  </si>
  <si>
    <t>1.기간제교원법정부담금</t>
  </si>
  <si>
    <t>기간제 건강보험  13,453,000×1교</t>
  </si>
  <si>
    <t>기간제 국민연금  15,170,000×1교</t>
  </si>
  <si>
    <t>기간제 고용보험  5,159,000×1교</t>
  </si>
  <si>
    <t>기간제 산재보험  2,917,000×1교</t>
  </si>
  <si>
    <t>2.학교운영지원수당</t>
  </si>
  <si>
    <t>1.교원연구비</t>
  </si>
  <si>
    <t>1.학교운영지원수당</t>
  </si>
  <si>
    <t>교원연구비  19,006,000원×1교</t>
  </si>
  <si>
    <t>기간제 교원연구비  5,414,000원×1교</t>
  </si>
  <si>
    <t>3.교직원 복지 및 역량강화</t>
  </si>
  <si>
    <t>1.교직원연수</t>
  </si>
  <si>
    <t>1.기획위원연수</t>
  </si>
  <si>
    <t>1.교육운영비</t>
  </si>
  <si>
    <t>기획위원연수비  15명명×100,000원</t>
  </si>
  <si>
    <t>2.직무연수비</t>
  </si>
  <si>
    <t>직무연수지원비  37명×50,000</t>
  </si>
  <si>
    <t>2.교직원복지</t>
  </si>
  <si>
    <t>1.교직원문화행사</t>
  </si>
  <si>
    <t>1.일반업무추진비</t>
  </si>
  <si>
    <t>교직원문화행사  37명×100,000</t>
  </si>
  <si>
    <t>3</t>
  </si>
  <si>
    <t>2.학생복지/교육격차 해소</t>
  </si>
  <si>
    <t>1.급식 관리</t>
  </si>
  <si>
    <t>1.학교급식운영</t>
  </si>
  <si>
    <t>1.전출금</t>
  </si>
  <si>
    <t>조리교로 전출  ((655명×173일×3,870원)/4×3)+(35명×76일×4,000원)+(5명×25일×4,000원)</t>
  </si>
  <si>
    <t>2.보건 관리</t>
  </si>
  <si>
    <t>1.학생및교직원보건안전관리</t>
  </si>
  <si>
    <t>1.건강교실 운영</t>
  </si>
  <si>
    <t>1.학생복지비</t>
  </si>
  <si>
    <t>건강교실 운영비  3회×350,000</t>
  </si>
  <si>
    <t>2.보건실운영</t>
  </si>
  <si>
    <t>보건실운영비  10월×80,000</t>
  </si>
  <si>
    <t>약품구입  4회×500,000</t>
  </si>
  <si>
    <t>응급학생후송비  20회×30,000</t>
  </si>
  <si>
    <t>3.학교안전공제회비</t>
  </si>
  <si>
    <t>학교안전공제회비  6,840×735</t>
  </si>
  <si>
    <t>4.학생건강검사</t>
  </si>
  <si>
    <t>건강검사수수료(1학년)  30,000원×231명</t>
  </si>
  <si>
    <t>건강검사수수료(1학년 치과)  6,860원×231명</t>
  </si>
  <si>
    <t>건강검사수수료(2,3학년)  1,080원×462명</t>
  </si>
  <si>
    <t>5.보건교사직무연수</t>
  </si>
  <si>
    <t>보건교사 보수교육비  1명×100,000</t>
  </si>
  <si>
    <t>3.학생복지</t>
  </si>
  <si>
    <t>1.학생복지운영</t>
  </si>
  <si>
    <t>1.졸업앨범제작</t>
  </si>
  <si>
    <t>졸업앨범제작  42,000원×225명</t>
  </si>
  <si>
    <t>3.기본적 교육활동</t>
  </si>
  <si>
    <t>1.교과 활동</t>
  </si>
  <si>
    <t>1.교과활동지원</t>
  </si>
  <si>
    <t>4</t>
  </si>
  <si>
    <t>1.보충과정운영</t>
  </si>
  <si>
    <t>보충교재비  37명×120,000원</t>
  </si>
  <si>
    <t>2.교육과정운영</t>
  </si>
  <si>
    <t>학교홍보자료제작  20,000×50권</t>
  </si>
  <si>
    <t>3.신입생 검사비</t>
  </si>
  <si>
    <t>신입생 인성검사비  4,000원×250명</t>
  </si>
  <si>
    <t>4.학교공개의날 운영비</t>
  </si>
  <si>
    <t>학교공개의날 운영비  300,000원×1회</t>
  </si>
  <si>
    <t>5.학생교과서구입</t>
  </si>
  <si>
    <t>전입생교과서구입비  2회×100,000원</t>
  </si>
  <si>
    <t>2.국어교과활동</t>
  </si>
  <si>
    <t>1.국어교과활동</t>
  </si>
  <si>
    <t>교과운영  100,000원×3회</t>
  </si>
  <si>
    <t>2.도덕교과활동</t>
  </si>
  <si>
    <t>3.한문 교과활동</t>
  </si>
  <si>
    <t>교과운영  100,000원×2회</t>
  </si>
  <si>
    <t>3.사회교과활동</t>
  </si>
  <si>
    <t>1.교과운영</t>
  </si>
  <si>
    <t>4.수학교과활동</t>
  </si>
  <si>
    <t>1.교육과정 운영</t>
  </si>
  <si>
    <t>교육과정운영비  60,000×5회</t>
  </si>
  <si>
    <t>5.과학교과활동</t>
  </si>
  <si>
    <t>1.과학의 날 행사 운영</t>
  </si>
  <si>
    <t>과학의 날 행사 운영비  100,000×3회</t>
  </si>
  <si>
    <t>2.교구구입</t>
  </si>
  <si>
    <t>과학실용 컴퓨터 구입비  1,000,000×1대</t>
  </si>
  <si>
    <t>5</t>
  </si>
  <si>
    <t>교구구입비  700,000×5회</t>
  </si>
  <si>
    <t>3.실험 재료</t>
  </si>
  <si>
    <t>실험 소모품 구입비  700,000×5회</t>
  </si>
  <si>
    <t>4.기술가정교과활동</t>
  </si>
  <si>
    <t>교구구입비 및 실습자재비구입  200,000×5회</t>
  </si>
  <si>
    <t>6.체육교과활동</t>
  </si>
  <si>
    <t>교과교재구입  500,000원×5회</t>
  </si>
  <si>
    <t>교사용체육복구입  3명×200,000원</t>
  </si>
  <si>
    <t>팝스, 스포츠클럽운영비  160,000원×5회</t>
  </si>
  <si>
    <t>학교스포츠클럽 운영비  500,000원×2회</t>
  </si>
  <si>
    <t>2.체육대회</t>
  </si>
  <si>
    <t>교내체육대회  1,500,000원×1회</t>
  </si>
  <si>
    <t>2.일반업무추진비</t>
  </si>
  <si>
    <t>체육대회 평가회  300,000원</t>
  </si>
  <si>
    <t>7.예술교과활동</t>
  </si>
  <si>
    <t>1.음악교과활동</t>
  </si>
  <si>
    <t>음악교과활동  교재교구200,000원×8회</t>
  </si>
  <si>
    <t>2.미술교과활동</t>
  </si>
  <si>
    <t>미술교과활동  교재교구200,000원×5회</t>
  </si>
  <si>
    <t>8.외국어교과활동</t>
  </si>
  <si>
    <t>1.영어전용실운영비</t>
  </si>
  <si>
    <t>영어전용실운영비  100,000원×10회</t>
  </si>
  <si>
    <t>2.외국어교과 운영</t>
  </si>
  <si>
    <t>영어 교육과정운영비  100,000원×3회</t>
  </si>
  <si>
    <t>중국어 교육과정운영비  100,000원×2회</t>
  </si>
  <si>
    <t>3.외국어대회</t>
  </si>
  <si>
    <t>외국어대회운영비  50,000원×6회</t>
  </si>
  <si>
    <t>9.선택교과활동</t>
  </si>
  <si>
    <t>6</t>
  </si>
  <si>
    <t>1.관악부운영</t>
  </si>
  <si>
    <t>1.일반수용비</t>
  </si>
  <si>
    <t>연주실공사비  1회×2,500,000원</t>
  </si>
  <si>
    <t>2.교육운영비</t>
  </si>
  <si>
    <t>악기수리비  100,000원×5회</t>
  </si>
  <si>
    <t>연주회활동부  2회×1,250,000원</t>
  </si>
  <si>
    <t>3.비품구입비</t>
  </si>
  <si>
    <t>악기구입비  1,000,000원×2대</t>
  </si>
  <si>
    <t>2.창의적 체험활동</t>
  </si>
  <si>
    <t>1.자율활동</t>
  </si>
  <si>
    <t>1.1학년 학급운영비</t>
  </si>
  <si>
    <t>학급운영비  6반×200,000</t>
  </si>
  <si>
    <t>2.2학년 학급운영비</t>
  </si>
  <si>
    <t>학급운영비  7반×200,000</t>
  </si>
  <si>
    <t>3.3학년 학급운영비</t>
  </si>
  <si>
    <t>4.2학년 교육과정 운영비</t>
  </si>
  <si>
    <t>2학년학기말프로그램운영비  50,000원×10일</t>
  </si>
  <si>
    <t>2.현장체험학습활동</t>
  </si>
  <si>
    <t>1.1학년 현장체험비</t>
  </si>
  <si>
    <t>1학년 현장체험활동  15,000원×120명</t>
  </si>
  <si>
    <t>2.2학년 현장체험비</t>
  </si>
  <si>
    <t>2학년 현장체험활동  15,000원×120명</t>
  </si>
  <si>
    <t>3.3학년 현장체험비</t>
  </si>
  <si>
    <t>3학년 현장체험활동  15,000원×220명</t>
  </si>
  <si>
    <t>3.동아리활동</t>
  </si>
  <si>
    <t>1.동아리활동운영</t>
  </si>
  <si>
    <t>동아리활동운영비  50,000원×20팀</t>
  </si>
  <si>
    <t>2.예화제</t>
  </si>
  <si>
    <t>예화제  250,000원×20팀×1회</t>
  </si>
  <si>
    <t>3.1학년 교육과정 운영비</t>
  </si>
  <si>
    <t>7</t>
  </si>
  <si>
    <t>1학년학기말프로그램운영비  50,000원×10일</t>
  </si>
  <si>
    <t>4.진로활동</t>
  </si>
  <si>
    <t>1.3학년 교육과정 운영비</t>
  </si>
  <si>
    <t>3학년학기말프로그램운영비  50,000원×10일</t>
  </si>
  <si>
    <t>2.졸업식 운영비</t>
  </si>
  <si>
    <t>졸업식 운영비  70,000원×6명</t>
  </si>
  <si>
    <t>3.진로상담실운영</t>
  </si>
  <si>
    <t>자기이해 검사비  20,000원×50회</t>
  </si>
  <si>
    <t>진로상담실운영비  40,000원×20회</t>
  </si>
  <si>
    <t>4.선택적 교육활동</t>
  </si>
  <si>
    <t>1.방과후학교 운영</t>
  </si>
  <si>
    <t>1.방과후학교운영</t>
  </si>
  <si>
    <t>1.교과프로그램</t>
  </si>
  <si>
    <t>1.운영수당</t>
  </si>
  <si>
    <t>강사료  30,000원×강사10명×11시간×8차</t>
  </si>
  <si>
    <t>2.독서활동</t>
  </si>
  <si>
    <t>1.독서활동운영</t>
  </si>
  <si>
    <t>1.교과서구입</t>
  </si>
  <si>
    <t>교과서구입(종교)  1,500,000원×1세트</t>
  </si>
  <si>
    <t>교사용교과서구입(종교)  10,000원×1권</t>
  </si>
  <si>
    <t>2.도서관운영</t>
  </si>
  <si>
    <t>도서관운영비  12월×300,000원</t>
  </si>
  <si>
    <t>2.도서구입비</t>
  </si>
  <si>
    <t>도서구입비  10,000원×500권×2학기</t>
  </si>
  <si>
    <t>3.교기육성</t>
  </si>
  <si>
    <t>1.교기운영</t>
  </si>
  <si>
    <t>1.태권도부운영</t>
  </si>
  <si>
    <t>대회출전비  1,200,000원×4회</t>
  </si>
  <si>
    <t>동하계훈련비  1,500,000원×2회</t>
  </si>
  <si>
    <t>도복구입비  100,000원×10명</t>
  </si>
  <si>
    <t>8</t>
  </si>
  <si>
    <t>일반운영비  100,000원×5회</t>
  </si>
  <si>
    <t>4.기타 선택적 교육활동</t>
  </si>
  <si>
    <t>1.기타선택적교육운영</t>
  </si>
  <si>
    <t>1.멘토링 사업비</t>
  </si>
  <si>
    <t>멘토링 사업비  30,000원×10회</t>
  </si>
  <si>
    <t>2.선교교육활동</t>
  </si>
  <si>
    <t>강사비  1×7×42×16,000+56,000</t>
  </si>
  <si>
    <t>선교부장 수련회비  5명×200,000원</t>
  </si>
  <si>
    <t>3.성가경연대회</t>
  </si>
  <si>
    <t>성가경연대회 운영비  50,000원×10팀</t>
  </si>
  <si>
    <t>4.선교 동아리활동운영</t>
  </si>
  <si>
    <t>아이노스찬양팀악기구입  1,000,000원×1대</t>
  </si>
  <si>
    <t>예배강사비  310,000원×10회</t>
  </si>
  <si>
    <t>5.교육활동 지원</t>
  </si>
  <si>
    <t>1.교무업무 운영</t>
  </si>
  <si>
    <t>1.교무학사운영</t>
  </si>
  <si>
    <t>1.교무기록</t>
  </si>
  <si>
    <t>교무실사무용품구입비  475,000원×4회</t>
  </si>
  <si>
    <t>시간표  100,000원×1회</t>
  </si>
  <si>
    <t>2.교무학사운영</t>
  </si>
  <si>
    <t>출석부,판서용품,상장용지  1,000,000원×2회</t>
  </si>
  <si>
    <t>3.교육과정운영</t>
  </si>
  <si>
    <t>교육과정운영계획서 발간비  1회×500,000원</t>
  </si>
  <si>
    <t>4.교육활동지원</t>
  </si>
  <si>
    <t>탁상달력제작비  40,000원×50개</t>
  </si>
  <si>
    <t>5.성적처리</t>
  </si>
  <si>
    <t>전산답안지구입비  5,000×400개</t>
  </si>
  <si>
    <t>6.보결수업관리</t>
  </si>
  <si>
    <t>9</t>
  </si>
  <si>
    <t>보결수업수당  5,000×360회</t>
  </si>
  <si>
    <t>강사수당  1,400,000원×7월</t>
  </si>
  <si>
    <t>2.생활지도운영</t>
  </si>
  <si>
    <t>1.학생생활상담지도</t>
  </si>
  <si>
    <t>1.상담실운영비</t>
  </si>
  <si>
    <t>상담실운영비  120,000×10월</t>
  </si>
  <si>
    <t>2.학교폭력예방</t>
  </si>
  <si>
    <t>1.학교폭력예방</t>
  </si>
  <si>
    <t>학교폭력예방교육비  80,000×10회</t>
  </si>
  <si>
    <t>2.학생회활동지원</t>
  </si>
  <si>
    <t>학생회임원수련회비  150,000×10명</t>
  </si>
  <si>
    <t>학생회활동지원  70,000원×20회</t>
  </si>
  <si>
    <t>3.CCTV 설치 보수비</t>
  </si>
  <si>
    <t>CCTV 설치 보수비  1,250,000×2대</t>
  </si>
  <si>
    <t>3.학생안전교육</t>
  </si>
  <si>
    <t>1.학생안전교육</t>
  </si>
  <si>
    <t>교육지원 봉사활동  190,000×10회</t>
  </si>
  <si>
    <t>체험형 재난안전교육  70,000×10월</t>
  </si>
  <si>
    <t>3.학습지원실 운영</t>
  </si>
  <si>
    <t>1.방송실운영</t>
  </si>
  <si>
    <t>1.방송실 운영</t>
  </si>
  <si>
    <t>방송실운영비  90,000원×10회</t>
  </si>
  <si>
    <t>방송장비구입비  300,000×2회</t>
  </si>
  <si>
    <t>방송장비수리비  100,000×5회</t>
  </si>
  <si>
    <t>2.정보화실운영</t>
  </si>
  <si>
    <t>1.컴퓨터실운영</t>
  </si>
  <si>
    <t>컴퓨터실운영비  10월×100,000원</t>
  </si>
  <si>
    <t>2.환경개선</t>
  </si>
  <si>
    <t>10</t>
  </si>
  <si>
    <t>청소용품구입비  120,000×25실</t>
  </si>
  <si>
    <t>컴퓨터장비수리  30회×200,000원</t>
  </si>
  <si>
    <t>4.교육여건 개선</t>
  </si>
  <si>
    <t>1.교육환경개선</t>
  </si>
  <si>
    <t>1.환경개선</t>
  </si>
  <si>
    <t>학교게시물 보수  300,000×5회</t>
  </si>
  <si>
    <t>교사용 노후 물품구입  15개×100,000원</t>
  </si>
  <si>
    <t>교실 커텐수선비  100,000×10실</t>
  </si>
  <si>
    <t>6.학교 일반운영</t>
  </si>
  <si>
    <t>1.학교기관 운영</t>
  </si>
  <si>
    <t>1.부서기본운영</t>
  </si>
  <si>
    <t>1.교육관련 협의회비</t>
  </si>
  <si>
    <t>1학년운영비  30,000원×6명×2</t>
  </si>
  <si>
    <t>2학년운영비  30,000원×7명×2</t>
  </si>
  <si>
    <t>3학년운영비  30,000원×7명×2</t>
  </si>
  <si>
    <t>교무기획부운영비  30,000원×6명×2</t>
  </si>
  <si>
    <t>교육연구부운영비  30,000원×4명×2</t>
  </si>
  <si>
    <t>선교인성부운영비  30,000원×3명×2</t>
  </si>
  <si>
    <t>수리과학부운영비  30,000원×3명×2</t>
  </si>
  <si>
    <t>예체능부운영비  30,000원×3명×2</t>
  </si>
  <si>
    <t>인문사회부운영비  30,000원×4명×2</t>
  </si>
  <si>
    <t>생활안전부운영비  30,000원×7명×2</t>
  </si>
  <si>
    <t>기타 협의회비  30,000원×3명</t>
  </si>
  <si>
    <t>2.교장실운영</t>
  </si>
  <si>
    <t>교장업무추진비  239,000원×10월</t>
  </si>
  <si>
    <t>2.직책급업무추진비</t>
  </si>
  <si>
    <t>직책급업무추진비  274,000원×12월</t>
  </si>
  <si>
    <t>2.행정지원인력운용</t>
  </si>
  <si>
    <t>1.행정보조원 인건비</t>
  </si>
  <si>
    <t>11</t>
  </si>
  <si>
    <t>1.기간제직원인건비</t>
  </si>
  <si>
    <t>행정보조원 연봉  1,657,730×12월×2명</t>
  </si>
  <si>
    <t>행정보조원 연차수당  503,500원×3명</t>
  </si>
  <si>
    <t>행정보조원 퇴직연금  2,250,860원×3명</t>
  </si>
  <si>
    <t>행정보조원 시간외근무수당  120,000원×2명×12월</t>
  </si>
  <si>
    <t>2.기간제직원법정부담금</t>
  </si>
  <si>
    <t>행정보조원 국민연금  1,029,100원×2명</t>
  </si>
  <si>
    <t>행정보조원 건강보험  699,790원×2명</t>
  </si>
  <si>
    <t>행정보조원 고용보험  358,220원×2명</t>
  </si>
  <si>
    <t>행정보조원 산재보험  167,170원×2명</t>
  </si>
  <si>
    <t>2.행정실무사 인건비</t>
  </si>
  <si>
    <t>행정실무사 시간외근무수당  10,000원×1명×12월</t>
  </si>
  <si>
    <t>2.시설 장비 유지</t>
  </si>
  <si>
    <t>1.학교시설장비유지</t>
  </si>
  <si>
    <t>1.공공요금</t>
  </si>
  <si>
    <t>1.전기요금</t>
  </si>
  <si>
    <t>전기요금  10,558,000원×4회×1.04</t>
  </si>
  <si>
    <t>2.상하수도료</t>
  </si>
  <si>
    <t>상하수도료  2,998,000원×5회×1.03</t>
  </si>
  <si>
    <t>3.기타공공요금</t>
  </si>
  <si>
    <t>인터넷전화  100,000원×2회</t>
  </si>
  <si>
    <t>인터넷통신비(인터넷회선)  397,430원×12회</t>
  </si>
  <si>
    <t>우편요금  30,000원×12회</t>
  </si>
  <si>
    <t>2.연료비</t>
  </si>
  <si>
    <t>1.연료비</t>
  </si>
  <si>
    <t>냉난방기용도시가스  1,000,000원×12회</t>
  </si>
  <si>
    <t>기기유류비(등유비)  200,000원×1회</t>
  </si>
  <si>
    <t>3.시설일반관리</t>
  </si>
  <si>
    <t>시설소모품구입비  900,000원×12월</t>
  </si>
  <si>
    <t>소규모수선비  5,000,000원×12월</t>
  </si>
  <si>
    <t>폐기물처리관리비  500,000원×2월</t>
  </si>
  <si>
    <t>시설공제회 회비  750,000원×1회</t>
  </si>
  <si>
    <t>각종 점검  2,531,000</t>
  </si>
  <si>
    <t>4.화장실관리</t>
  </si>
  <si>
    <t>12</t>
  </si>
  <si>
    <t>화장실청소용역  1,452,000×12월</t>
  </si>
  <si>
    <t>5.당직관리</t>
  </si>
  <si>
    <t>유인경비용역료  1,300,000×12회</t>
  </si>
  <si>
    <t>6.서비스요금</t>
  </si>
  <si>
    <t>전산장비 및 PC유지보수  12월×400,000원</t>
  </si>
  <si>
    <t>소독대행료  200,000원×6회</t>
  </si>
  <si>
    <t>프로그램사용료  110,000원×12월</t>
  </si>
  <si>
    <t>문자서비스요금  250,000원×4분기</t>
  </si>
  <si>
    <t>7.일반행정사무관리</t>
  </si>
  <si>
    <t>전산소모품  1,000,000원×12월</t>
  </si>
  <si>
    <t>복사용지  500,000원×3회</t>
  </si>
  <si>
    <t>인쇄실용지  1,350,000원×1회</t>
  </si>
  <si>
    <t>인쇄실 소모품  500,000원×1회</t>
  </si>
  <si>
    <t>행정실 소모품  80,000원×12월</t>
  </si>
  <si>
    <t>행정실 책자 및 인쇄비  100,000원×12월</t>
  </si>
  <si>
    <t>8.행정실운영</t>
  </si>
  <si>
    <t>행정실 운영비  250,000원×12월</t>
  </si>
  <si>
    <t>2.여비</t>
  </si>
  <si>
    <t>교원, 행정직, 교육실무직원  800,000원×12월</t>
  </si>
  <si>
    <t>3.교육운영비</t>
  </si>
  <si>
    <t>학생 여비  20,000×12월</t>
  </si>
  <si>
    <t>교무실 행사 보조  120,000×12월</t>
  </si>
  <si>
    <t>3.학교운영 협력</t>
  </si>
  <si>
    <t>1.학교운영위원회운영</t>
  </si>
  <si>
    <t>학교운영위원회 간담회  2회×180,000</t>
  </si>
  <si>
    <t>2.학부모협력</t>
  </si>
  <si>
    <t>1.학부모회운영</t>
  </si>
  <si>
    <t>학부모 자원봉사활동 지원비  1회×500,000</t>
  </si>
  <si>
    <t>학부모시험감독운영비  3회×50,000</t>
  </si>
  <si>
    <t>13</t>
  </si>
  <si>
    <t>학부모회운영비  2회×500,000</t>
  </si>
  <si>
    <t>세출합계</t>
  </si>
  <si>
    <t>14</t>
  </si>
  <si>
    <t>【서식 8】</t>
  </si>
  <si>
    <t>학급편성표 및 학생수 조서</t>
  </si>
  <si>
    <t>[ 작성기준 : 예산 - 3.1.  결산 - 교육통계 ]</t>
  </si>
  <si>
    <t xml:space="preserve">1. 학생현황 </t>
  </si>
  <si>
    <t>(단위 : 명)</t>
  </si>
  <si>
    <t>학년별</t>
  </si>
  <si>
    <t>계열</t>
  </si>
  <si>
    <t>학과</t>
  </si>
  <si>
    <t>학급수</t>
  </si>
  <si>
    <t>학생수</t>
  </si>
  <si>
    <t>인가</t>
  </si>
  <si>
    <t>편성</t>
  </si>
  <si>
    <t>정원</t>
  </si>
  <si>
    <t>1학년</t>
  </si>
  <si>
    <t>인문</t>
  </si>
  <si>
    <t>2학년</t>
  </si>
  <si>
    <t>3학년</t>
  </si>
  <si>
    <t>계</t>
  </si>
  <si>
    <t>【서식6】</t>
  </si>
  <si>
    <t>수익자 부담교육비 징수액 산출근거</t>
  </si>
  <si>
    <t>(단위 : 원)</t>
  </si>
  <si>
    <t>교육
활동명</t>
  </si>
  <si>
    <t>횟수</t>
  </si>
  <si>
    <t>실시기간</t>
  </si>
  <si>
    <t>실시</t>
  </si>
  <si>
    <t>세    출</t>
  </si>
  <si>
    <t>세    입</t>
  </si>
  <si>
    <t>부터</t>
  </si>
  <si>
    <t>까지</t>
  </si>
  <si>
    <t>기간</t>
  </si>
  <si>
    <t>소요예산액(A)</t>
  </si>
  <si>
    <t>산출세부내역</t>
  </si>
  <si>
    <t>참여학생수(B)</t>
  </si>
  <si>
    <t>1인당</t>
  </si>
  <si>
    <t>부담액(A/B)</t>
  </si>
  <si>
    <t>방과후학교</t>
  </si>
  <si>
    <t>2017.03.02</t>
  </si>
  <si>
    <t>2018.02.28</t>
  </si>
  <si>
    <t>1년</t>
  </si>
  <si>
    <t>30,000원*강사10명*11시간*8차</t>
  </si>
  <si>
    <t>1학년현장체험비</t>
  </si>
  <si>
    <t>2016.09.12</t>
  </si>
  <si>
    <t>2015.09.12</t>
  </si>
  <si>
    <t>1일</t>
  </si>
  <si>
    <t>15,000원*120명</t>
  </si>
  <si>
    <t>2학년현장체험비</t>
  </si>
  <si>
    <t>3학년현장체험비</t>
  </si>
  <si>
    <t>15,000원*220명</t>
  </si>
  <si>
    <t>학교급식비(중학교)</t>
  </si>
  <si>
    <t>(655명*173일*3870원)/4*3</t>
    <phoneticPr fontId="4" type="noConversion"/>
  </si>
  <si>
    <t>학교급식비(교직원)</t>
  </si>
  <si>
    <t>35명*176일*4000원</t>
    <phoneticPr fontId="4" type="noConversion"/>
  </si>
  <si>
    <t>학교급식비(그외)</t>
  </si>
  <si>
    <t>5명*25일*4000원</t>
    <phoneticPr fontId="4" type="noConversion"/>
  </si>
  <si>
    <t>앨범비</t>
  </si>
  <si>
    <t>2017.11.01</t>
  </si>
  <si>
    <t>4월</t>
  </si>
  <si>
    <t>42,000원*225명</t>
    <phoneticPr fontId="4" type="noConversion"/>
  </si>
  <si>
    <t xml:space="preserve"> 업무추진비 계상 한도(일반업무추진비) 및 편성현황</t>
  </si>
  <si>
    <t>학교명</t>
  </si>
  <si>
    <t>교당(연액)</t>
  </si>
  <si>
    <t>교직원(명)</t>
  </si>
  <si>
    <t>학교운영위원(명)</t>
  </si>
  <si>
    <t>일반업무추진비
계상한도금액</t>
  </si>
  <si>
    <t>일반업무추진비
예산편성액</t>
  </si>
  <si>
    <t>직책급업무추진비
계상한도액</t>
  </si>
  <si>
    <t>직책급업무추진비
예산편성액</t>
  </si>
  <si>
    <t>중</t>
  </si>
  <si>
    <t>동화중학교</t>
  </si>
  <si>
    <t>※ 작성요령</t>
  </si>
  <si>
    <t>． 빈칸에 해당되는 값을 입력하면 자동으로 예산액이 입력되며, 음영표시된 부분은 자동함수로 값이 반영되므로 셀서식 변경 금지</t>
  </si>
  <si>
    <t>세출예산(일반업무추진비 편성현황)</t>
  </si>
  <si>
    <t>단위사업</t>
  </si>
  <si>
    <t>세부사업명</t>
  </si>
  <si>
    <t>산출내역</t>
  </si>
  <si>
    <t>편성액</t>
  </si>
  <si>
    <t>학교급</t>
  </si>
  <si>
    <t>교당</t>
  </si>
  <si>
    <t>교직원 복지 및 역량강화</t>
  </si>
  <si>
    <t>교직원복지</t>
  </si>
  <si>
    <t>교직원문화행사</t>
  </si>
  <si>
    <t>일반업무추진비</t>
  </si>
  <si>
    <t>초</t>
  </si>
  <si>
    <t>교과 활동</t>
  </si>
  <si>
    <t>체육교과활동</t>
  </si>
  <si>
    <t>체육대회 평가회</t>
  </si>
  <si>
    <t>학교기관 운영</t>
  </si>
  <si>
    <t>부서기본운영</t>
  </si>
  <si>
    <t>교육관련 협의회비</t>
  </si>
  <si>
    <t>고</t>
  </si>
  <si>
    <t>교장실운영</t>
  </si>
  <si>
    <t>교장업무추진비</t>
  </si>
  <si>
    <t>학교운영위원회</t>
  </si>
  <si>
    <t>학교운영위원회 협의회</t>
  </si>
  <si>
    <t>소계</t>
  </si>
  <si>
    <t xml:space="preserve">【서식 7】 </t>
  </si>
  <si>
    <r>
      <t>기구 및 정</t>
    </r>
    <r>
      <rPr>
        <b/>
        <sz val="20"/>
        <color rgb="FF000000"/>
        <rFont val="맑은 고딕"/>
        <family val="3"/>
        <charset val="129"/>
      </rPr>
      <t>·</t>
    </r>
    <r>
      <rPr>
        <b/>
        <sz val="20"/>
        <color rgb="FF000000"/>
        <rFont val="맑은 고딕"/>
        <family val="3"/>
        <charset val="129"/>
      </rPr>
      <t>현원 일람표</t>
    </r>
  </si>
  <si>
    <t>[ 작성기준 : 예산 - 3.1.  결산 - 2.28. ]</t>
  </si>
  <si>
    <t>1. 일반 현황</t>
  </si>
  <si>
    <t>법인설립
인     가
년 월 일</t>
  </si>
  <si>
    <t>설립자
(한자)</t>
  </si>
  <si>
    <t>이사장 인적사항</t>
  </si>
  <si>
    <t>전화번호</t>
  </si>
  <si>
    <t>성명
(한자)</t>
  </si>
  <si>
    <t>생년월일</t>
  </si>
  <si>
    <t>학력</t>
  </si>
  <si>
    <t>경럭</t>
  </si>
  <si>
    <t>법인
사무실</t>
  </si>
  <si>
    <t>이사장댁</t>
  </si>
  <si>
    <t>1950.6.5</t>
  </si>
  <si>
    <t>유 경 화
(劉 景 華)</t>
  </si>
  <si>
    <t>유 동 욱
(劉 東 旭)</t>
  </si>
  <si>
    <t>1953.4.15</t>
  </si>
  <si>
    <t>중앙대학교</t>
  </si>
  <si>
    <t>유피부과의원장</t>
  </si>
  <si>
    <t>(031)
563-2580</t>
  </si>
  <si>
    <t>(031)
521-2595</t>
  </si>
  <si>
    <t>※ 작성요령 : 관외법인도 작성하며 지역교육청에서는 법인별 제출 할 것.</t>
  </si>
  <si>
    <t>2. 법인 정. 현원 현황</t>
  </si>
  <si>
    <t>구분</t>
  </si>
  <si>
    <t>사무직</t>
  </si>
  <si>
    <t>기능직</t>
  </si>
  <si>
    <t>5급</t>
  </si>
  <si>
    <t>6급</t>
  </si>
  <si>
    <t>7급</t>
  </si>
  <si>
    <t>8급</t>
  </si>
  <si>
    <t>9급</t>
  </si>
  <si>
    <t>현원</t>
  </si>
  <si>
    <t>증감</t>
  </si>
  <si>
    <t>※ 작성요령 : 관내법인만 작성.</t>
  </si>
  <si>
    <t>3. 학교 교직원 정.현원 현황</t>
  </si>
  <si>
    <t>정규교원</t>
  </si>
  <si>
    <t>기간제교원</t>
  </si>
  <si>
    <t>일반직</t>
  </si>
  <si>
    <t>합계</t>
  </si>
  <si>
    <t>교장</t>
  </si>
  <si>
    <t>교감</t>
  </si>
  <si>
    <t>보직
교사</t>
  </si>
  <si>
    <t>교사</t>
  </si>
  <si>
    <t>결원
보충</t>
  </si>
  <si>
    <t>기타</t>
  </si>
  <si>
    <t>8등급</t>
  </si>
  <si>
    <t>9등급</t>
  </si>
  <si>
    <t>※ 정원은 관할청에서 인정한 인원을 기재하고 현원은 현재 근무중인자(휴직자 포함, 기간제교사와 시간강사는 제외)를 작성한다.</t>
  </si>
  <si>
    <t>4. 교육실무직원 현황</t>
  </si>
  <si>
    <t>비정규직</t>
  </si>
  <si>
    <t>행정실무사</t>
  </si>
  <si>
    <t>영양사</t>
  </si>
  <si>
    <t>사서</t>
  </si>
  <si>
    <t>※ 직종에 따라 변경 작성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</si>
</sst>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32" x14ac:knownFonts="1">
    <font>
      <sz val="10"/>
      <color indexed="8"/>
      <name val="Arial"/>
      <family val="2"/>
    </font>
    <font>
      <sz val="16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8"/>
      <name val="돋움"/>
      <family val="3"/>
      <charset val="129"/>
    </font>
    <font>
      <b/>
      <sz val="16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8"/>
      <color indexed="8"/>
      <name val="바탕체"/>
      <family val="1"/>
      <charset val="129"/>
    </font>
    <font>
      <sz val="6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10"/>
      <color indexed="8"/>
      <name val="굴림"/>
      <family val="3"/>
      <charset val="129"/>
    </font>
    <font>
      <sz val="10"/>
      <color indexed="8"/>
      <name val="Arial"/>
      <family val="2"/>
    </font>
    <font>
      <sz val="11"/>
      <name val="돋움"/>
      <family val="3"/>
      <charset val="129"/>
    </font>
    <font>
      <sz val="14"/>
      <color indexed="8"/>
      <name val="바탕체"/>
      <family val="1"/>
      <charset val="129"/>
    </font>
    <font>
      <b/>
      <sz val="14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1"/>
      <color indexed="8"/>
      <name val="바탕체"/>
      <family val="1"/>
      <charset val="129"/>
    </font>
    <font>
      <b/>
      <u/>
      <sz val="14"/>
      <color indexed="8"/>
      <name val="맑은 고딕"/>
      <family val="3"/>
      <charset val="129"/>
    </font>
    <font>
      <b/>
      <sz val="11"/>
      <color indexed="8"/>
      <name val="바탕체"/>
      <family val="1"/>
      <charset val="129"/>
    </font>
    <font>
      <b/>
      <sz val="10"/>
      <color indexed="8"/>
      <name val="바탕체"/>
      <family val="1"/>
      <charset val="129"/>
    </font>
    <font>
      <sz val="11"/>
      <color rgb="FF000000"/>
      <name val="맑은 고딕"/>
      <family val="3"/>
      <charset val="129"/>
    </font>
    <font>
      <b/>
      <sz val="17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체"/>
      <family val="1"/>
      <charset val="129"/>
    </font>
    <font>
      <b/>
      <sz val="2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DEADB"/>
        <bgColor indexed="64"/>
      </patternFill>
    </fill>
    <fill>
      <patternFill patternType="solid">
        <fgColor rgb="FFDBEEF3"/>
        <bgColor indexed="64"/>
      </patternFill>
    </fill>
  </fills>
  <borders count="7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/>
      <bottom style="double">
        <color rgb="FF000000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double">
        <color rgb="FF000000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/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8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indexed="8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/>
      <diagonal/>
    </border>
    <border>
      <left style="medium">
        <color indexed="64"/>
      </left>
      <right style="thin">
        <color rgb="FF000000"/>
      </right>
      <top style="thin">
        <color indexed="8"/>
      </top>
      <bottom/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000000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1" fillId="0" borderId="0"/>
    <xf numFmtId="0" fontId="12" fillId="0" borderId="0"/>
    <xf numFmtId="0" fontId="12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37" fontId="27" fillId="0" borderId="0"/>
    <xf numFmtId="41" fontId="31" fillId="0" borderId="0"/>
  </cellStyleXfs>
  <cellXfs count="237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vertical="center"/>
    </xf>
    <xf numFmtId="49" fontId="6" fillId="3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 wrapText="1"/>
    </xf>
    <xf numFmtId="1" fontId="7" fillId="3" borderId="1" xfId="0" applyNumberFormat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right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7" fillId="3" borderId="8" xfId="0" applyNumberFormat="1" applyFont="1" applyFill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 wrapText="1"/>
    </xf>
    <xf numFmtId="1" fontId="8" fillId="3" borderId="6" xfId="0" applyNumberFormat="1" applyFont="1" applyFill="1" applyBorder="1" applyAlignment="1">
      <alignment vertical="center"/>
    </xf>
    <xf numFmtId="1" fontId="7" fillId="3" borderId="6" xfId="0" applyNumberFormat="1" applyFont="1" applyFill="1" applyBorder="1" applyAlignment="1">
      <alignment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3" borderId="8" xfId="0" applyNumberFormat="1" applyFont="1" applyFill="1" applyBorder="1" applyAlignment="1">
      <alignment horizontal="right" vertical="center"/>
    </xf>
    <xf numFmtId="49" fontId="7" fillId="3" borderId="10" xfId="0" applyNumberFormat="1" applyFont="1" applyFill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left" vertical="center" wrapText="1"/>
    </xf>
    <xf numFmtId="49" fontId="9" fillId="3" borderId="0" xfId="0" applyNumberFormat="1" applyFont="1" applyFill="1" applyAlignment="1">
      <alignment horizontal="right" vertical="center"/>
    </xf>
    <xf numFmtId="49" fontId="7" fillId="3" borderId="13" xfId="0" applyNumberFormat="1" applyFont="1" applyFill="1" applyBorder="1" applyAlignment="1">
      <alignment horizontal="left" vertical="center"/>
    </xf>
    <xf numFmtId="49" fontId="7" fillId="0" borderId="14" xfId="0" applyNumberFormat="1" applyFont="1" applyBorder="1" applyAlignment="1">
      <alignment horizontal="left" vertical="center"/>
    </xf>
    <xf numFmtId="1" fontId="6" fillId="3" borderId="1" xfId="0" applyNumberFormat="1" applyFont="1" applyFill="1" applyBorder="1" applyAlignment="1">
      <alignment vertical="center"/>
    </xf>
    <xf numFmtId="49" fontId="6" fillId="3" borderId="5" xfId="0" applyNumberFormat="1" applyFont="1" applyFill="1" applyBorder="1" applyAlignment="1">
      <alignment horizontal="right" vertical="center"/>
    </xf>
    <xf numFmtId="49" fontId="10" fillId="3" borderId="6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right" vertical="center"/>
    </xf>
    <xf numFmtId="0" fontId="11" fillId="0" borderId="0" xfId="1"/>
    <xf numFmtId="49" fontId="9" fillId="3" borderId="0" xfId="1" applyNumberFormat="1" applyFont="1" applyFill="1" applyAlignment="1">
      <alignment horizontal="left" vertical="center"/>
    </xf>
    <xf numFmtId="49" fontId="9" fillId="3" borderId="0" xfId="1" applyNumberFormat="1" applyFont="1" applyFill="1" applyAlignment="1">
      <alignment horizontal="right" vertical="center"/>
    </xf>
    <xf numFmtId="49" fontId="7" fillId="2" borderId="1" xfId="1" applyNumberFormat="1" applyFont="1" applyFill="1" applyBorder="1" applyAlignment="1">
      <alignment horizontal="center" vertical="center"/>
    </xf>
    <xf numFmtId="49" fontId="7" fillId="0" borderId="3" xfId="1" applyNumberFormat="1" applyFont="1" applyBorder="1" applyAlignment="1">
      <alignment horizontal="left" vertical="center"/>
    </xf>
    <xf numFmtId="49" fontId="7" fillId="0" borderId="4" xfId="1" applyNumberFormat="1" applyFont="1" applyBorder="1" applyAlignment="1">
      <alignment horizontal="left" vertical="center"/>
    </xf>
    <xf numFmtId="49" fontId="7" fillId="0" borderId="4" xfId="1" applyNumberFormat="1" applyFont="1" applyBorder="1" applyAlignment="1">
      <alignment horizontal="left" vertical="center" wrapText="1"/>
    </xf>
    <xf numFmtId="1" fontId="7" fillId="0" borderId="13" xfId="1" applyNumberFormat="1" applyFont="1" applyBorder="1" applyAlignment="1">
      <alignment vertical="center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right" vertical="center"/>
    </xf>
    <xf numFmtId="49" fontId="7" fillId="0" borderId="7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1" fontId="7" fillId="0" borderId="14" xfId="1" applyNumberFormat="1" applyFont="1" applyBorder="1" applyAlignment="1">
      <alignment vertical="center"/>
    </xf>
    <xf numFmtId="49" fontId="7" fillId="0" borderId="7" xfId="1" applyNumberFormat="1" applyFont="1" applyBorder="1" applyAlignment="1">
      <alignment horizontal="left" vertical="center" wrapText="1"/>
    </xf>
    <xf numFmtId="49" fontId="7" fillId="0" borderId="8" xfId="1" applyNumberFormat="1" applyFont="1" applyBorder="1" applyAlignment="1">
      <alignment horizontal="right" vertical="center"/>
    </xf>
    <xf numFmtId="49" fontId="8" fillId="0" borderId="3" xfId="1" applyNumberFormat="1" applyFont="1" applyBorder="1" applyAlignment="1">
      <alignment horizontal="left" vertical="center" wrapText="1"/>
    </xf>
    <xf numFmtId="1" fontId="7" fillId="3" borderId="1" xfId="1" applyNumberFormat="1" applyFont="1" applyFill="1" applyBorder="1" applyAlignment="1">
      <alignment vertical="center"/>
    </xf>
    <xf numFmtId="1" fontId="6" fillId="3" borderId="1" xfId="1" applyNumberFormat="1" applyFont="1" applyFill="1" applyBorder="1" applyAlignment="1">
      <alignment vertical="center"/>
    </xf>
    <xf numFmtId="0" fontId="13" fillId="0" borderId="0" xfId="2" applyFont="1" applyAlignment="1"/>
    <xf numFmtId="0" fontId="14" fillId="0" borderId="0" xfId="2" applyFont="1" applyAlignment="1"/>
    <xf numFmtId="0" fontId="14" fillId="0" borderId="0" xfId="2" applyFont="1" applyAlignment="1">
      <alignment horizontal="center"/>
    </xf>
    <xf numFmtId="0" fontId="15" fillId="0" borderId="0" xfId="2" applyFont="1"/>
    <xf numFmtId="0" fontId="17" fillId="0" borderId="0" xfId="2" applyFont="1" applyAlignment="1"/>
    <xf numFmtId="0" fontId="17" fillId="0" borderId="0" xfId="2" applyFont="1" applyAlignment="1">
      <alignment horizontal="center"/>
    </xf>
    <xf numFmtId="0" fontId="18" fillId="0" borderId="0" xfId="2" applyFont="1"/>
    <xf numFmtId="0" fontId="18" fillId="0" borderId="0" xfId="2" applyFont="1" applyAlignment="1"/>
    <xf numFmtId="0" fontId="18" fillId="0" borderId="0" xfId="2" applyFont="1" applyAlignment="1">
      <alignment horizontal="center"/>
    </xf>
    <xf numFmtId="0" fontId="18" fillId="0" borderId="25" xfId="2" applyFont="1" applyBorder="1" applyAlignment="1">
      <alignment horizontal="center" vertical="center" wrapText="1"/>
    </xf>
    <xf numFmtId="0" fontId="18" fillId="0" borderId="26" xfId="2" applyFont="1" applyBorder="1" applyAlignment="1">
      <alignment horizontal="center" vertical="center" wrapText="1"/>
    </xf>
    <xf numFmtId="0" fontId="18" fillId="0" borderId="27" xfId="2" applyFont="1" applyBorder="1" applyAlignment="1">
      <alignment horizontal="center" vertical="center" wrapText="1"/>
    </xf>
    <xf numFmtId="0" fontId="18" fillId="0" borderId="15" xfId="2" applyFont="1" applyBorder="1" applyAlignment="1">
      <alignment horizontal="center" vertical="center" wrapText="1"/>
    </xf>
    <xf numFmtId="0" fontId="18" fillId="0" borderId="23" xfId="2" applyFont="1" applyBorder="1" applyAlignment="1">
      <alignment horizontal="center" vertical="center" wrapText="1"/>
    </xf>
    <xf numFmtId="0" fontId="18" fillId="0" borderId="28" xfId="2" applyFont="1" applyBorder="1" applyAlignment="1">
      <alignment horizontal="center" vertical="center" wrapText="1"/>
    </xf>
    <xf numFmtId="3" fontId="18" fillId="0" borderId="28" xfId="2" applyNumberFormat="1" applyFont="1" applyBorder="1" applyAlignment="1">
      <alignment horizontal="center" vertical="center" wrapText="1"/>
    </xf>
    <xf numFmtId="0" fontId="18" fillId="0" borderId="29" xfId="2" applyFont="1" applyBorder="1" applyAlignment="1">
      <alignment horizontal="center" vertical="center" wrapText="1"/>
    </xf>
    <xf numFmtId="0" fontId="19" fillId="0" borderId="0" xfId="2" applyNumberFormat="1" applyFont="1"/>
    <xf numFmtId="0" fontId="15" fillId="0" borderId="0" xfId="2" applyNumberFormat="1" applyFont="1"/>
    <xf numFmtId="176" fontId="15" fillId="0" borderId="0" xfId="2" applyNumberFormat="1" applyFont="1"/>
    <xf numFmtId="177" fontId="20" fillId="0" borderId="0" xfId="3" applyNumberFormat="1" applyFont="1" applyAlignment="1">
      <alignment vertical="center"/>
    </xf>
    <xf numFmtId="177" fontId="20" fillId="0" borderId="0" xfId="3" applyNumberFormat="1" applyFont="1" applyAlignment="1">
      <alignment horizontal="center" vertical="center"/>
    </xf>
    <xf numFmtId="0" fontId="21" fillId="0" borderId="0" xfId="2" applyNumberFormat="1" applyFont="1" applyBorder="1"/>
    <xf numFmtId="0" fontId="19" fillId="0" borderId="0" xfId="2" applyNumberFormat="1" applyFont="1" applyBorder="1"/>
    <xf numFmtId="176" fontId="9" fillId="0" borderId="0" xfId="2" applyNumberFormat="1" applyFont="1" applyBorder="1" applyAlignment="1">
      <alignment horizontal="right"/>
    </xf>
    <xf numFmtId="0" fontId="22" fillId="0" borderId="31" xfId="2" applyNumberFormat="1" applyFont="1" applyBorder="1" applyAlignment="1">
      <alignment horizontal="center" vertical="center" wrapText="1"/>
    </xf>
    <xf numFmtId="0" fontId="22" fillId="0" borderId="36" xfId="2" applyNumberFormat="1" applyFont="1" applyBorder="1" applyAlignment="1">
      <alignment horizontal="center" vertical="center" wrapText="1"/>
    </xf>
    <xf numFmtId="176" fontId="22" fillId="0" borderId="16" xfId="2" applyNumberFormat="1" applyFont="1" applyBorder="1" applyAlignment="1">
      <alignment horizontal="center" vertical="center" wrapText="1"/>
    </xf>
    <xf numFmtId="0" fontId="19" fillId="0" borderId="24" xfId="2" applyNumberFormat="1" applyFont="1" applyBorder="1" applyAlignment="1">
      <alignment vertical="center" wrapText="1"/>
    </xf>
    <xf numFmtId="176" fontId="22" fillId="0" borderId="38" xfId="2" applyNumberFormat="1" applyFont="1" applyBorder="1" applyAlignment="1">
      <alignment horizontal="center" vertical="center" wrapText="1"/>
    </xf>
    <xf numFmtId="0" fontId="9" fillId="0" borderId="39" xfId="2" applyNumberFormat="1" applyFont="1" applyBorder="1" applyAlignment="1">
      <alignment horizontal="left" vertical="center" wrapText="1"/>
    </xf>
    <xf numFmtId="0" fontId="9" fillId="0" borderId="26" xfId="2" applyNumberFormat="1" applyFont="1" applyBorder="1" applyAlignment="1">
      <alignment horizontal="left" vertical="center" wrapText="1"/>
    </xf>
    <xf numFmtId="3" fontId="9" fillId="0" borderId="26" xfId="2" applyNumberFormat="1" applyFont="1" applyBorder="1" applyAlignment="1">
      <alignment horizontal="left" vertical="center" wrapText="1"/>
    </xf>
    <xf numFmtId="176" fontId="9" fillId="0" borderId="17" xfId="2" applyNumberFormat="1" applyFont="1" applyBorder="1" applyAlignment="1">
      <alignment horizontal="left" vertical="center" wrapText="1"/>
    </xf>
    <xf numFmtId="0" fontId="9" fillId="0" borderId="40" xfId="2" applyNumberFormat="1" applyFont="1" applyBorder="1" applyAlignment="1">
      <alignment horizontal="left" vertical="center" wrapText="1"/>
    </xf>
    <xf numFmtId="0" fontId="9" fillId="0" borderId="21" xfId="2" applyNumberFormat="1" applyFont="1" applyBorder="1" applyAlignment="1">
      <alignment horizontal="left" vertical="center" wrapText="1"/>
    </xf>
    <xf numFmtId="3" fontId="9" fillId="0" borderId="21" xfId="2" applyNumberFormat="1" applyFont="1" applyBorder="1" applyAlignment="1">
      <alignment horizontal="left" vertical="center" wrapText="1"/>
    </xf>
    <xf numFmtId="176" fontId="9" fillId="0" borderId="16" xfId="2" applyNumberFormat="1" applyFont="1" applyBorder="1" applyAlignment="1">
      <alignment horizontal="left" vertical="center" wrapText="1"/>
    </xf>
    <xf numFmtId="0" fontId="9" fillId="0" borderId="41" xfId="2" applyNumberFormat="1" applyFont="1" applyBorder="1" applyAlignment="1">
      <alignment horizontal="left" vertical="center" wrapText="1"/>
    </xf>
    <xf numFmtId="0" fontId="9" fillId="0" borderId="42" xfId="2" applyNumberFormat="1" applyFont="1" applyBorder="1" applyAlignment="1">
      <alignment horizontal="left" vertical="center" wrapText="1"/>
    </xf>
    <xf numFmtId="3" fontId="9" fillId="0" borderId="42" xfId="2" applyNumberFormat="1" applyFont="1" applyBorder="1" applyAlignment="1">
      <alignment horizontal="left" vertical="center" wrapText="1"/>
    </xf>
    <xf numFmtId="176" fontId="9" fillId="0" borderId="18" xfId="2" applyNumberFormat="1" applyFont="1" applyBorder="1" applyAlignment="1">
      <alignment horizontal="left" vertical="center" wrapText="1"/>
    </xf>
    <xf numFmtId="0" fontId="9" fillId="0" borderId="35" xfId="2" applyNumberFormat="1" applyFont="1" applyBorder="1" applyAlignment="1">
      <alignment horizontal="left" vertical="center" wrapText="1"/>
    </xf>
    <xf numFmtId="0" fontId="9" fillId="0" borderId="36" xfId="2" applyNumberFormat="1" applyFont="1" applyBorder="1" applyAlignment="1">
      <alignment horizontal="left" vertical="center" wrapText="1"/>
    </xf>
    <xf numFmtId="3" fontId="9" fillId="0" borderId="36" xfId="2" applyNumberFormat="1" applyFont="1" applyBorder="1" applyAlignment="1">
      <alignment horizontal="left" vertical="center" wrapText="1"/>
    </xf>
    <xf numFmtId="176" fontId="9" fillId="0" borderId="19" xfId="2" applyNumberFormat="1" applyFont="1" applyBorder="1" applyAlignment="1">
      <alignment horizontal="left" vertical="center" wrapText="1"/>
    </xf>
    <xf numFmtId="0" fontId="22" fillId="0" borderId="43" xfId="2" applyNumberFormat="1" applyFont="1" applyBorder="1" applyAlignment="1">
      <alignment horizontal="center" vertical="center" wrapText="1"/>
    </xf>
    <xf numFmtId="0" fontId="9" fillId="0" borderId="44" xfId="2" applyNumberFormat="1" applyFont="1" applyBorder="1" applyAlignment="1">
      <alignment horizontal="left" vertical="center" wrapText="1"/>
    </xf>
    <xf numFmtId="3" fontId="9" fillId="0" borderId="44" xfId="2" applyNumberFormat="1" applyFont="1" applyBorder="1" applyAlignment="1">
      <alignment horizontal="left" vertical="center" wrapText="1"/>
    </xf>
    <xf numFmtId="176" fontId="9" fillId="0" borderId="20" xfId="2" applyNumberFormat="1" applyFont="1" applyBorder="1" applyAlignment="1">
      <alignment horizontal="left" vertical="center" wrapText="1"/>
    </xf>
    <xf numFmtId="0" fontId="23" fillId="0" borderId="0" xfId="4">
      <alignment vertical="center"/>
    </xf>
    <xf numFmtId="0" fontId="23" fillId="4" borderId="0" xfId="4" applyFill="1">
      <alignment vertical="center"/>
    </xf>
    <xf numFmtId="0" fontId="25" fillId="0" borderId="0" xfId="4" applyFont="1" applyAlignment="1">
      <alignment horizontal="right" vertical="center"/>
    </xf>
    <xf numFmtId="0" fontId="26" fillId="0" borderId="15" xfId="4" applyFont="1" applyFill="1" applyBorder="1" applyAlignment="1">
      <alignment horizontal="center" vertical="center"/>
    </xf>
    <xf numFmtId="0" fontId="26" fillId="0" borderId="46" xfId="4" applyFont="1" applyFill="1" applyBorder="1" applyAlignment="1">
      <alignment horizontal="center" vertical="center"/>
    </xf>
    <xf numFmtId="0" fontId="26" fillId="0" borderId="15" xfId="4" applyFont="1" applyBorder="1" applyAlignment="1">
      <alignment horizontal="center" vertical="center"/>
    </xf>
    <xf numFmtId="41" fontId="26" fillId="4" borderId="15" xfId="5" applyFont="1" applyFill="1" applyBorder="1">
      <alignment vertical="center"/>
    </xf>
    <xf numFmtId="41" fontId="26" fillId="4" borderId="46" xfId="5" applyFont="1" applyFill="1" applyBorder="1">
      <alignment vertical="center"/>
    </xf>
    <xf numFmtId="41" fontId="26" fillId="4" borderId="56" xfId="5" applyFont="1" applyFill="1" applyBorder="1">
      <alignment vertical="center"/>
    </xf>
    <xf numFmtId="41" fontId="26" fillId="4" borderId="57" xfId="5" applyFont="1" applyFill="1" applyBorder="1">
      <alignment vertical="center"/>
    </xf>
    <xf numFmtId="41" fontId="26" fillId="4" borderId="58" xfId="5" applyFont="1" applyFill="1" applyBorder="1">
      <alignment vertical="center"/>
    </xf>
    <xf numFmtId="41" fontId="26" fillId="0" borderId="59" xfId="5" applyFont="1" applyFill="1" applyBorder="1" applyAlignment="1">
      <alignment horizontal="center" vertical="center"/>
    </xf>
    <xf numFmtId="0" fontId="25" fillId="0" borderId="60" xfId="4" applyFont="1" applyBorder="1" applyAlignment="1">
      <alignment vertical="center"/>
    </xf>
    <xf numFmtId="0" fontId="23" fillId="0" borderId="60" xfId="4" applyBorder="1" applyAlignment="1">
      <alignment vertical="center"/>
    </xf>
    <xf numFmtId="0" fontId="23" fillId="0" borderId="0" xfId="4" applyBorder="1" applyAlignment="1">
      <alignment vertical="center"/>
    </xf>
    <xf numFmtId="0" fontId="25" fillId="0" borderId="0" xfId="4" applyFont="1">
      <alignment vertical="center"/>
    </xf>
    <xf numFmtId="0" fontId="25" fillId="0" borderId="0" xfId="4" applyFont="1" applyBorder="1" applyAlignment="1">
      <alignment vertical="center"/>
    </xf>
    <xf numFmtId="0" fontId="25" fillId="0" borderId="0" xfId="4" applyFont="1" applyBorder="1" applyAlignment="1">
      <alignment horizontal="right" vertical="center"/>
    </xf>
    <xf numFmtId="0" fontId="26" fillId="5" borderId="63" xfId="4" applyFont="1" applyFill="1" applyBorder="1" applyAlignment="1">
      <alignment horizontal="center" vertical="center" wrapText="1"/>
    </xf>
    <xf numFmtId="0" fontId="26" fillId="5" borderId="64" xfId="4" applyFont="1" applyFill="1" applyBorder="1" applyAlignment="1">
      <alignment horizontal="center" vertical="center" wrapText="1"/>
    </xf>
    <xf numFmtId="41" fontId="26" fillId="5" borderId="65" xfId="5" applyFont="1" applyFill="1" applyBorder="1" applyAlignment="1">
      <alignment horizontal="center" vertical="center" wrapText="1"/>
    </xf>
    <xf numFmtId="0" fontId="23" fillId="0" borderId="15" xfId="4" applyBorder="1" applyAlignment="1" applyProtection="1">
      <alignment horizontal="center" vertical="center"/>
      <protection locked="0"/>
    </xf>
    <xf numFmtId="0" fontId="23" fillId="0" borderId="15" xfId="4" applyFont="1" applyBorder="1" applyAlignment="1">
      <alignment horizontal="center" vertical="center" shrinkToFit="1"/>
    </xf>
    <xf numFmtId="0" fontId="23" fillId="0" borderId="63" xfId="4" applyBorder="1" applyAlignment="1">
      <alignment vertical="center" shrinkToFit="1"/>
    </xf>
    <xf numFmtId="0" fontId="23" fillId="0" borderId="64" xfId="4" applyBorder="1" applyAlignment="1">
      <alignment vertical="center" shrinkToFit="1"/>
    </xf>
    <xf numFmtId="41" fontId="0" fillId="0" borderId="0" xfId="5" applyFont="1" applyAlignment="1">
      <alignment vertical="center" shrinkToFit="1"/>
    </xf>
    <xf numFmtId="0" fontId="23" fillId="0" borderId="66" xfId="4" applyBorder="1" applyAlignment="1">
      <alignment vertical="center" shrinkToFit="1"/>
    </xf>
    <xf numFmtId="41" fontId="0" fillId="0" borderId="64" xfId="5" applyFont="1" applyBorder="1" applyAlignment="1">
      <alignment vertical="center" shrinkToFit="1"/>
    </xf>
    <xf numFmtId="0" fontId="23" fillId="0" borderId="15" xfId="4" applyBorder="1" applyAlignment="1">
      <alignment horizontal="center" vertical="center" shrinkToFit="1"/>
    </xf>
    <xf numFmtId="0" fontId="23" fillId="4" borderId="67" xfId="4" applyFill="1" applyBorder="1" applyAlignment="1">
      <alignment horizontal="center" vertical="center" shrinkToFit="1"/>
    </xf>
    <xf numFmtId="0" fontId="23" fillId="4" borderId="63" xfId="4" applyFill="1" applyBorder="1" applyAlignment="1">
      <alignment horizontal="center" vertical="center" shrinkToFit="1"/>
    </xf>
    <xf numFmtId="0" fontId="23" fillId="4" borderId="64" xfId="4" applyFill="1" applyBorder="1" applyAlignment="1">
      <alignment horizontal="center" vertical="center" shrinkToFit="1"/>
    </xf>
    <xf numFmtId="41" fontId="0" fillId="4" borderId="64" xfId="5" applyFont="1" applyFill="1" applyBorder="1" applyAlignment="1">
      <alignment horizontal="center" vertical="center" shrinkToFit="1"/>
    </xf>
    <xf numFmtId="37" fontId="26" fillId="0" borderId="0" xfId="6" applyFont="1"/>
    <xf numFmtId="37" fontId="27" fillId="0" borderId="0" xfId="6" applyFont="1"/>
    <xf numFmtId="37" fontId="26" fillId="0" borderId="0" xfId="6" applyNumberFormat="1" applyFont="1"/>
    <xf numFmtId="37" fontId="29" fillId="0" borderId="0" xfId="6" applyNumberFormat="1" applyFont="1"/>
    <xf numFmtId="37" fontId="29" fillId="0" borderId="0" xfId="6" applyNumberFormat="1" applyFont="1" applyAlignment="1">
      <alignment horizontal="right"/>
    </xf>
    <xf numFmtId="37" fontId="27" fillId="0" borderId="0" xfId="6" applyNumberFormat="1" applyFont="1"/>
    <xf numFmtId="37" fontId="30" fillId="0" borderId="0" xfId="6" applyNumberFormat="1" applyFont="1"/>
    <xf numFmtId="37" fontId="29" fillId="0" borderId="15" xfId="6" applyNumberFormat="1" applyFont="1" applyBorder="1" applyAlignment="1">
      <alignment horizontal="center" vertical="center" wrapText="1"/>
    </xf>
    <xf numFmtId="37" fontId="29" fillId="0" borderId="0" xfId="6" applyNumberFormat="1" applyFont="1" applyAlignment="1">
      <alignment horizontal="left" vertical="center"/>
    </xf>
    <xf numFmtId="37" fontId="29" fillId="0" borderId="0" xfId="6" applyNumberFormat="1" applyFont="1" applyAlignment="1">
      <alignment horizontal="center" vertical="center" wrapText="1"/>
    </xf>
    <xf numFmtId="37" fontId="30" fillId="0" borderId="0" xfId="6" applyNumberFormat="1" applyFont="1" applyAlignment="1">
      <alignment vertical="center"/>
    </xf>
    <xf numFmtId="37" fontId="29" fillId="0" borderId="0" xfId="6" applyNumberFormat="1" applyFont="1" applyAlignment="1">
      <alignment vertical="center"/>
    </xf>
    <xf numFmtId="37" fontId="29" fillId="0" borderId="0" xfId="6" applyNumberFormat="1" applyFont="1" applyAlignment="1">
      <alignment horizontal="right" vertical="center"/>
    </xf>
    <xf numFmtId="41" fontId="29" fillId="0" borderId="15" xfId="7" applyNumberFormat="1" applyFont="1" applyBorder="1" applyAlignment="1">
      <alignment horizontal="center" vertical="center" wrapText="1"/>
    </xf>
    <xf numFmtId="37" fontId="29" fillId="0" borderId="0" xfId="6" applyNumberFormat="1" applyFont="1" applyAlignment="1">
      <alignment horizontal="left" vertical="center" wrapText="1"/>
    </xf>
    <xf numFmtId="37" fontId="29" fillId="0" borderId="15" xfId="6" applyNumberFormat="1" applyFont="1" applyFill="1" applyBorder="1" applyAlignment="1">
      <alignment horizontal="center" vertical="center" wrapText="1"/>
    </xf>
    <xf numFmtId="37" fontId="29" fillId="0" borderId="15" xfId="6" applyNumberFormat="1" applyFont="1" applyFill="1" applyBorder="1" applyAlignment="1">
      <alignment horizontal="center" vertical="center"/>
    </xf>
    <xf numFmtId="41" fontId="29" fillId="0" borderId="15" xfId="7" applyNumberFormat="1" applyFont="1" applyBorder="1" applyAlignment="1">
      <alignment vertical="center"/>
    </xf>
    <xf numFmtId="37" fontId="29" fillId="0" borderId="46" xfId="6" applyNumberFormat="1" applyFont="1" applyFill="1" applyBorder="1" applyAlignment="1">
      <alignment vertical="center" wrapText="1"/>
    </xf>
    <xf numFmtId="41" fontId="29" fillId="0" borderId="46" xfId="7" applyNumberFormat="1" applyFont="1" applyBorder="1" applyAlignment="1">
      <alignment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right"/>
    </xf>
    <xf numFmtId="1" fontId="2" fillId="3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right"/>
    </xf>
    <xf numFmtId="49" fontId="5" fillId="3" borderId="0" xfId="0" applyNumberFormat="1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right" vertical="center"/>
    </xf>
    <xf numFmtId="49" fontId="9" fillId="3" borderId="0" xfId="0" applyNumberFormat="1" applyFont="1" applyFill="1" applyAlignment="1">
      <alignment horizontal="left" vertical="center"/>
    </xf>
    <xf numFmtId="49" fontId="5" fillId="3" borderId="0" xfId="1" applyNumberFormat="1" applyFont="1" applyFill="1" applyAlignment="1">
      <alignment horizontal="center" vertical="center"/>
    </xf>
    <xf numFmtId="49" fontId="9" fillId="3" borderId="0" xfId="1" applyNumberFormat="1" applyFont="1" applyFill="1" applyAlignment="1">
      <alignment horizontal="left" vertical="center"/>
    </xf>
    <xf numFmtId="49" fontId="9" fillId="3" borderId="0" xfId="1" applyNumberFormat="1" applyFont="1" applyFill="1" applyAlignment="1">
      <alignment horizontal="right" vertical="center"/>
    </xf>
    <xf numFmtId="49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right" vertical="center"/>
    </xf>
    <xf numFmtId="0" fontId="14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8" fillId="0" borderId="21" xfId="2" applyFont="1" applyBorder="1" applyAlignment="1">
      <alignment horizontal="center" vertical="center" wrapText="1"/>
    </xf>
    <xf numFmtId="0" fontId="18" fillId="0" borderId="24" xfId="2" applyFont="1" applyBorder="1" applyAlignment="1">
      <alignment horizontal="center" vertical="center" wrapText="1"/>
    </xf>
    <xf numFmtId="0" fontId="18" fillId="0" borderId="22" xfId="2" applyFont="1" applyBorder="1" applyAlignment="1">
      <alignment horizontal="center" vertical="center" wrapText="1"/>
    </xf>
    <xf numFmtId="0" fontId="18" fillId="0" borderId="23" xfId="2" applyFont="1" applyBorder="1" applyAlignment="1">
      <alignment horizontal="center" vertical="center" wrapText="1"/>
    </xf>
    <xf numFmtId="0" fontId="22" fillId="0" borderId="21" xfId="2" applyNumberFormat="1" applyFont="1" applyBorder="1" applyAlignment="1">
      <alignment horizontal="center" vertical="center" wrapText="1"/>
    </xf>
    <xf numFmtId="0" fontId="22" fillId="0" borderId="24" xfId="2" applyNumberFormat="1" applyFont="1" applyBorder="1" applyAlignment="1">
      <alignment horizontal="center" vertical="center" wrapText="1"/>
    </xf>
    <xf numFmtId="177" fontId="14" fillId="0" borderId="0" xfId="3" applyNumberFormat="1" applyFont="1" applyAlignment="1">
      <alignment horizontal="center" vertical="center"/>
    </xf>
    <xf numFmtId="0" fontId="22" fillId="0" borderId="30" xfId="2" applyNumberFormat="1" applyFont="1" applyBorder="1" applyAlignment="1">
      <alignment horizontal="center" vertical="center" wrapText="1"/>
    </xf>
    <xf numFmtId="0" fontId="22" fillId="0" borderId="35" xfId="2" applyNumberFormat="1" applyFont="1" applyBorder="1" applyAlignment="1">
      <alignment horizontal="center" vertical="center" wrapText="1"/>
    </xf>
    <xf numFmtId="0" fontId="22" fillId="0" borderId="37" xfId="2" applyNumberFormat="1" applyFont="1" applyBorder="1" applyAlignment="1">
      <alignment horizontal="center" vertical="center" wrapText="1"/>
    </xf>
    <xf numFmtId="0" fontId="22" fillId="0" borderId="31" xfId="2" applyNumberFormat="1" applyFont="1" applyBorder="1" applyAlignment="1">
      <alignment horizontal="center" vertical="center" wrapText="1"/>
    </xf>
    <xf numFmtId="0" fontId="22" fillId="0" borderId="36" xfId="2" applyNumberFormat="1" applyFont="1" applyBorder="1" applyAlignment="1">
      <alignment horizontal="center" vertical="center" wrapText="1"/>
    </xf>
    <xf numFmtId="0" fontId="22" fillId="0" borderId="32" xfId="2" applyNumberFormat="1" applyFont="1" applyBorder="1" applyAlignment="1">
      <alignment horizontal="center" vertical="center" wrapText="1"/>
    </xf>
    <xf numFmtId="0" fontId="22" fillId="0" borderId="33" xfId="2" applyNumberFormat="1" applyFont="1" applyBorder="1" applyAlignment="1">
      <alignment horizontal="center" vertical="center" wrapText="1"/>
    </xf>
    <xf numFmtId="0" fontId="22" fillId="0" borderId="34" xfId="2" applyNumberFormat="1" applyFont="1" applyBorder="1" applyAlignment="1">
      <alignment horizontal="center" vertical="center" wrapText="1"/>
    </xf>
    <xf numFmtId="0" fontId="26" fillId="5" borderId="15" xfId="4" applyFont="1" applyFill="1" applyBorder="1" applyAlignment="1">
      <alignment horizontal="center" vertical="center"/>
    </xf>
    <xf numFmtId="0" fontId="26" fillId="5" borderId="61" xfId="4" applyFont="1" applyFill="1" applyBorder="1" applyAlignment="1">
      <alignment horizontal="center" vertical="center" wrapText="1"/>
    </xf>
    <xf numFmtId="0" fontId="26" fillId="5" borderId="62" xfId="4" applyFont="1" applyFill="1" applyBorder="1" applyAlignment="1">
      <alignment horizontal="center" vertical="center" wrapText="1"/>
    </xf>
    <xf numFmtId="0" fontId="26" fillId="5" borderId="15" xfId="4" applyFont="1" applyFill="1" applyBorder="1" applyAlignment="1">
      <alignment horizontal="center" vertical="center" wrapText="1"/>
    </xf>
    <xf numFmtId="0" fontId="24" fillId="0" borderId="0" xfId="4" applyFont="1" applyAlignment="1">
      <alignment horizontal="center" vertical="center"/>
    </xf>
    <xf numFmtId="0" fontId="26" fillId="0" borderId="45" xfId="4" applyFont="1" applyFill="1" applyBorder="1" applyAlignment="1">
      <alignment horizontal="center" vertical="center"/>
    </xf>
    <xf numFmtId="0" fontId="26" fillId="0" borderId="51" xfId="4" applyFont="1" applyFill="1" applyBorder="1" applyAlignment="1">
      <alignment horizontal="center" vertical="center"/>
    </xf>
    <xf numFmtId="0" fontId="26" fillId="0" borderId="47" xfId="4" applyFont="1" applyFill="1" applyBorder="1" applyAlignment="1">
      <alignment horizontal="center" vertical="center" wrapText="1"/>
    </xf>
    <xf numFmtId="0" fontId="26" fillId="0" borderId="52" xfId="4" applyFont="1" applyFill="1" applyBorder="1" applyAlignment="1">
      <alignment horizontal="center" vertical="center"/>
    </xf>
    <xf numFmtId="0" fontId="26" fillId="0" borderId="48" xfId="4" applyFont="1" applyFill="1" applyBorder="1" applyAlignment="1">
      <alignment horizontal="center" vertical="center" wrapText="1"/>
    </xf>
    <xf numFmtId="0" fontId="26" fillId="0" borderId="53" xfId="4" applyFont="1" applyFill="1" applyBorder="1" applyAlignment="1">
      <alignment horizontal="center" vertical="center" wrapText="1"/>
    </xf>
    <xf numFmtId="0" fontId="26" fillId="0" borderId="49" xfId="4" applyFont="1" applyFill="1" applyBorder="1" applyAlignment="1">
      <alignment horizontal="center" vertical="center" wrapText="1"/>
    </xf>
    <xf numFmtId="0" fontId="26" fillId="0" borderId="54" xfId="4" applyFont="1" applyFill="1" applyBorder="1" applyAlignment="1">
      <alignment horizontal="center" vertical="center" wrapText="1"/>
    </xf>
    <xf numFmtId="0" fontId="26" fillId="0" borderId="50" xfId="4" applyFont="1" applyFill="1" applyBorder="1" applyAlignment="1">
      <alignment horizontal="center" vertical="center" wrapText="1"/>
    </xf>
    <xf numFmtId="0" fontId="26" fillId="0" borderId="55" xfId="4" applyFont="1" applyFill="1" applyBorder="1" applyAlignment="1">
      <alignment horizontal="center" vertical="center"/>
    </xf>
    <xf numFmtId="37" fontId="26" fillId="0" borderId="0" xfId="6" applyFont="1" applyAlignment="1">
      <alignment horizontal="left" wrapText="1"/>
    </xf>
    <xf numFmtId="37" fontId="28" fillId="0" borderId="0" xfId="6" applyFont="1" applyAlignment="1">
      <alignment horizontal="center"/>
    </xf>
    <xf numFmtId="37" fontId="29" fillId="0" borderId="0" xfId="6" applyFont="1" applyAlignment="1">
      <alignment horizontal="center" wrapText="1"/>
    </xf>
    <xf numFmtId="37" fontId="29" fillId="0" borderId="0" xfId="6" applyFont="1" applyAlignment="1">
      <alignment horizontal="center"/>
    </xf>
    <xf numFmtId="37" fontId="29" fillId="0" borderId="45" xfId="6" applyNumberFormat="1" applyFont="1" applyFill="1" applyBorder="1" applyAlignment="1" applyProtection="1">
      <alignment horizontal="center" vertical="center" wrapText="1"/>
    </xf>
    <xf numFmtId="37" fontId="29" fillId="0" borderId="51" xfId="6" applyNumberFormat="1" applyFont="1" applyFill="1" applyBorder="1" applyAlignment="1" applyProtection="1">
      <alignment horizontal="center" vertical="center" wrapText="1"/>
    </xf>
    <xf numFmtId="37" fontId="29" fillId="0" borderId="15" xfId="6" applyNumberFormat="1" applyFont="1" applyFill="1" applyBorder="1" applyAlignment="1" applyProtection="1">
      <alignment horizontal="center" vertical="center" wrapText="1"/>
    </xf>
    <xf numFmtId="37" fontId="29" fillId="0" borderId="15" xfId="6" applyNumberFormat="1" applyFont="1" applyBorder="1" applyAlignment="1">
      <alignment horizontal="center" vertical="center" wrapText="1"/>
    </xf>
    <xf numFmtId="0" fontId="29" fillId="0" borderId="46" xfId="6" applyNumberFormat="1" applyFont="1" applyBorder="1" applyAlignment="1">
      <alignment horizontal="left" vertical="center" wrapText="1"/>
    </xf>
    <xf numFmtId="0" fontId="29" fillId="0" borderId="68" xfId="6" applyNumberFormat="1" applyFont="1" applyBorder="1" applyAlignment="1">
      <alignment horizontal="left" vertical="center" wrapText="1"/>
    </xf>
    <xf numFmtId="0" fontId="29" fillId="0" borderId="69" xfId="6" applyNumberFormat="1" applyFont="1" applyBorder="1" applyAlignment="1">
      <alignment horizontal="left" vertical="center" wrapText="1"/>
    </xf>
    <xf numFmtId="37" fontId="29" fillId="0" borderId="15" xfId="6" applyNumberFormat="1" applyFont="1" applyFill="1" applyBorder="1" applyAlignment="1">
      <alignment horizontal="center" vertical="center" wrapText="1"/>
    </xf>
    <xf numFmtId="37" fontId="29" fillId="0" borderId="45" xfId="6" applyNumberFormat="1" applyFont="1" applyFill="1" applyBorder="1" applyAlignment="1">
      <alignment horizontal="center" vertical="center" wrapText="1"/>
    </xf>
    <xf numFmtId="37" fontId="29" fillId="0" borderId="70" xfId="6" applyNumberFormat="1" applyFont="1" applyFill="1" applyBorder="1" applyAlignment="1">
      <alignment horizontal="center" vertical="center" wrapText="1"/>
    </xf>
    <xf numFmtId="37" fontId="29" fillId="0" borderId="60" xfId="6" applyNumberFormat="1" applyFont="1" applyFill="1" applyBorder="1" applyAlignment="1">
      <alignment horizontal="center" vertical="center" wrapText="1"/>
    </xf>
    <xf numFmtId="37" fontId="29" fillId="0" borderId="71" xfId="6" applyNumberFormat="1" applyFont="1" applyFill="1" applyBorder="1" applyAlignment="1">
      <alignment horizontal="center" vertical="center" wrapText="1"/>
    </xf>
    <xf numFmtId="41" fontId="29" fillId="0" borderId="15" xfId="7" applyNumberFormat="1" applyFont="1" applyBorder="1" applyAlignment="1">
      <alignment horizontal="center" vertical="center" wrapText="1"/>
    </xf>
    <xf numFmtId="41" fontId="29" fillId="0" borderId="46" xfId="7" applyNumberFormat="1" applyFont="1" applyBorder="1" applyAlignment="1">
      <alignment horizontal="center" vertical="center" wrapText="1"/>
    </xf>
    <xf numFmtId="41" fontId="29" fillId="0" borderId="68" xfId="7" applyNumberFormat="1" applyFont="1" applyBorder="1" applyAlignment="1">
      <alignment horizontal="center" vertical="center" wrapText="1"/>
    </xf>
    <xf numFmtId="41" fontId="29" fillId="0" borderId="69" xfId="7" applyNumberFormat="1" applyFont="1" applyBorder="1" applyAlignment="1">
      <alignment horizontal="center" vertical="center" wrapText="1"/>
    </xf>
    <xf numFmtId="37" fontId="29" fillId="0" borderId="15" xfId="6" applyNumberFormat="1" applyFont="1" applyFill="1" applyBorder="1" applyAlignment="1">
      <alignment horizontal="center" vertical="center"/>
    </xf>
    <xf numFmtId="37" fontId="29" fillId="0" borderId="46" xfId="6" applyNumberFormat="1" applyFont="1" applyFill="1" applyBorder="1" applyAlignment="1">
      <alignment horizontal="center" vertical="center" wrapText="1"/>
    </xf>
    <xf numFmtId="37" fontId="29" fillId="0" borderId="68" xfId="6" applyNumberFormat="1" applyFont="1" applyFill="1" applyBorder="1" applyAlignment="1">
      <alignment horizontal="center" vertical="center" wrapText="1"/>
    </xf>
    <xf numFmtId="37" fontId="29" fillId="0" borderId="51" xfId="6" applyNumberFormat="1" applyFont="1" applyFill="1" applyBorder="1" applyAlignment="1">
      <alignment horizontal="center" vertical="center" wrapText="1"/>
    </xf>
    <xf numFmtId="37" fontId="29" fillId="0" borderId="60" xfId="6" applyNumberFormat="1" applyFont="1" applyBorder="1" applyAlignment="1">
      <alignment horizontal="left" vertical="center" wrapText="1"/>
    </xf>
    <xf numFmtId="37" fontId="29" fillId="0" borderId="69" xfId="6" applyNumberFormat="1" applyFont="1" applyFill="1" applyBorder="1" applyAlignment="1">
      <alignment horizontal="center" vertical="center" wrapText="1"/>
    </xf>
    <xf numFmtId="37" fontId="29" fillId="0" borderId="60" xfId="6" applyFont="1" applyBorder="1" applyAlignment="1">
      <alignment horizontal="left" vertical="center" wrapText="1"/>
    </xf>
  </cellXfs>
  <cellStyles count="8">
    <cellStyle name="쉼표 [0] 2" xfId="5"/>
    <cellStyle name="쉼표 [0] 2 2" xfId="7"/>
    <cellStyle name="표준" xfId="0" builtinId="0"/>
    <cellStyle name="표준 2" xfId="1"/>
    <cellStyle name="표준 3" xfId="2"/>
    <cellStyle name="표준 3 2" xfId="6"/>
    <cellStyle name="표준 4" xfId="4"/>
    <cellStyle name="표준_고2007학교운영지원비 징수 결정 현황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21</xdr:col>
      <xdr:colOff>0</xdr:colOff>
      <xdr:row>19</xdr:row>
      <xdr:rowOff>0</xdr:rowOff>
    </xdr:to>
    <xdr:sp macro="" textlink="">
      <xdr:nvSpPr>
        <xdr:cNvPr id="1030" name="Line 1"/>
        <xdr:cNvSpPr>
          <a:spLocks noChangeShapeType="1"/>
        </xdr:cNvSpPr>
      </xdr:nvSpPr>
      <xdr:spPr bwMode="auto">
        <a:xfrm>
          <a:off x="0" y="6867525"/>
          <a:ext cx="959167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0</xdr:colOff>
      <xdr:row>35</xdr:row>
      <xdr:rowOff>0</xdr:rowOff>
    </xdr:to>
    <xdr:sp macro="" textlink="">
      <xdr:nvSpPr>
        <xdr:cNvPr id="2055" name="Line 1"/>
        <xdr:cNvSpPr>
          <a:spLocks noChangeShapeType="1"/>
        </xdr:cNvSpPr>
      </xdr:nvSpPr>
      <xdr:spPr bwMode="auto">
        <a:xfrm>
          <a:off x="0" y="98964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11</xdr:col>
      <xdr:colOff>0</xdr:colOff>
      <xdr:row>63</xdr:row>
      <xdr:rowOff>0</xdr:rowOff>
    </xdr:to>
    <xdr:sp macro="" textlink="">
      <xdr:nvSpPr>
        <xdr:cNvPr id="2056" name="Line 2"/>
        <xdr:cNvSpPr>
          <a:spLocks noChangeShapeType="1"/>
        </xdr:cNvSpPr>
      </xdr:nvSpPr>
      <xdr:spPr bwMode="auto">
        <a:xfrm>
          <a:off x="0" y="205073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3157" name="Line 1"/>
        <xdr:cNvSpPr>
          <a:spLocks noChangeShapeType="1"/>
        </xdr:cNvSpPr>
      </xdr:nvSpPr>
      <xdr:spPr bwMode="auto">
        <a:xfrm>
          <a:off x="0" y="95631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10</xdr:col>
      <xdr:colOff>0</xdr:colOff>
      <xdr:row>36</xdr:row>
      <xdr:rowOff>0</xdr:rowOff>
    </xdr:to>
    <xdr:sp macro="" textlink="">
      <xdr:nvSpPr>
        <xdr:cNvPr id="3158" name="Line 2"/>
        <xdr:cNvSpPr>
          <a:spLocks noChangeShapeType="1"/>
        </xdr:cNvSpPr>
      </xdr:nvSpPr>
      <xdr:spPr bwMode="auto">
        <a:xfrm>
          <a:off x="0" y="98964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10</xdr:col>
      <xdr:colOff>0</xdr:colOff>
      <xdr:row>73</xdr:row>
      <xdr:rowOff>0</xdr:rowOff>
    </xdr:to>
    <xdr:sp macro="" textlink="">
      <xdr:nvSpPr>
        <xdr:cNvPr id="3159" name="Line 3"/>
        <xdr:cNvSpPr>
          <a:spLocks noChangeShapeType="1"/>
        </xdr:cNvSpPr>
      </xdr:nvSpPr>
      <xdr:spPr bwMode="auto">
        <a:xfrm>
          <a:off x="0" y="201453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10</xdr:col>
      <xdr:colOff>0</xdr:colOff>
      <xdr:row>75</xdr:row>
      <xdr:rowOff>0</xdr:rowOff>
    </xdr:to>
    <xdr:sp macro="" textlink="">
      <xdr:nvSpPr>
        <xdr:cNvPr id="3160" name="Line 4"/>
        <xdr:cNvSpPr>
          <a:spLocks noChangeShapeType="1"/>
        </xdr:cNvSpPr>
      </xdr:nvSpPr>
      <xdr:spPr bwMode="auto">
        <a:xfrm>
          <a:off x="0" y="204787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10</xdr:col>
      <xdr:colOff>0</xdr:colOff>
      <xdr:row>112</xdr:row>
      <xdr:rowOff>0</xdr:rowOff>
    </xdr:to>
    <xdr:sp macro="" textlink="">
      <xdr:nvSpPr>
        <xdr:cNvPr id="3161" name="Line 5"/>
        <xdr:cNvSpPr>
          <a:spLocks noChangeShapeType="1"/>
        </xdr:cNvSpPr>
      </xdr:nvSpPr>
      <xdr:spPr bwMode="auto">
        <a:xfrm>
          <a:off x="0" y="307276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10</xdr:col>
      <xdr:colOff>0</xdr:colOff>
      <xdr:row>114</xdr:row>
      <xdr:rowOff>0</xdr:rowOff>
    </xdr:to>
    <xdr:sp macro="" textlink="">
      <xdr:nvSpPr>
        <xdr:cNvPr id="3162" name="Line 6"/>
        <xdr:cNvSpPr>
          <a:spLocks noChangeShapeType="1"/>
        </xdr:cNvSpPr>
      </xdr:nvSpPr>
      <xdr:spPr bwMode="auto">
        <a:xfrm>
          <a:off x="0" y="310610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10</xdr:col>
      <xdr:colOff>0</xdr:colOff>
      <xdr:row>151</xdr:row>
      <xdr:rowOff>0</xdr:rowOff>
    </xdr:to>
    <xdr:sp macro="" textlink="">
      <xdr:nvSpPr>
        <xdr:cNvPr id="3163" name="Line 7"/>
        <xdr:cNvSpPr>
          <a:spLocks noChangeShapeType="1"/>
        </xdr:cNvSpPr>
      </xdr:nvSpPr>
      <xdr:spPr bwMode="auto">
        <a:xfrm>
          <a:off x="0" y="413099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10</xdr:col>
      <xdr:colOff>0</xdr:colOff>
      <xdr:row>153</xdr:row>
      <xdr:rowOff>0</xdr:rowOff>
    </xdr:to>
    <xdr:sp macro="" textlink="">
      <xdr:nvSpPr>
        <xdr:cNvPr id="3164" name="Line 8"/>
        <xdr:cNvSpPr>
          <a:spLocks noChangeShapeType="1"/>
        </xdr:cNvSpPr>
      </xdr:nvSpPr>
      <xdr:spPr bwMode="auto">
        <a:xfrm>
          <a:off x="0" y="416433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190</xdr:row>
      <xdr:rowOff>0</xdr:rowOff>
    </xdr:from>
    <xdr:to>
      <xdr:col>10</xdr:col>
      <xdr:colOff>0</xdr:colOff>
      <xdr:row>190</xdr:row>
      <xdr:rowOff>0</xdr:rowOff>
    </xdr:to>
    <xdr:sp macro="" textlink="">
      <xdr:nvSpPr>
        <xdr:cNvPr id="3165" name="Line 9"/>
        <xdr:cNvSpPr>
          <a:spLocks noChangeShapeType="1"/>
        </xdr:cNvSpPr>
      </xdr:nvSpPr>
      <xdr:spPr bwMode="auto">
        <a:xfrm>
          <a:off x="0" y="518922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10</xdr:col>
      <xdr:colOff>0</xdr:colOff>
      <xdr:row>192</xdr:row>
      <xdr:rowOff>0</xdr:rowOff>
    </xdr:to>
    <xdr:sp macro="" textlink="">
      <xdr:nvSpPr>
        <xdr:cNvPr id="3166" name="Line 10"/>
        <xdr:cNvSpPr>
          <a:spLocks noChangeShapeType="1"/>
        </xdr:cNvSpPr>
      </xdr:nvSpPr>
      <xdr:spPr bwMode="auto">
        <a:xfrm>
          <a:off x="0" y="522255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10</xdr:col>
      <xdr:colOff>0</xdr:colOff>
      <xdr:row>229</xdr:row>
      <xdr:rowOff>0</xdr:rowOff>
    </xdr:to>
    <xdr:sp macro="" textlink="">
      <xdr:nvSpPr>
        <xdr:cNvPr id="3167" name="Line 11"/>
        <xdr:cNvSpPr>
          <a:spLocks noChangeShapeType="1"/>
        </xdr:cNvSpPr>
      </xdr:nvSpPr>
      <xdr:spPr bwMode="auto">
        <a:xfrm>
          <a:off x="0" y="624744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231</xdr:row>
      <xdr:rowOff>0</xdr:rowOff>
    </xdr:from>
    <xdr:to>
      <xdr:col>10</xdr:col>
      <xdr:colOff>0</xdr:colOff>
      <xdr:row>231</xdr:row>
      <xdr:rowOff>0</xdr:rowOff>
    </xdr:to>
    <xdr:sp macro="" textlink="">
      <xdr:nvSpPr>
        <xdr:cNvPr id="3168" name="Line 12"/>
        <xdr:cNvSpPr>
          <a:spLocks noChangeShapeType="1"/>
        </xdr:cNvSpPr>
      </xdr:nvSpPr>
      <xdr:spPr bwMode="auto">
        <a:xfrm>
          <a:off x="0" y="628078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268</xdr:row>
      <xdr:rowOff>0</xdr:rowOff>
    </xdr:from>
    <xdr:to>
      <xdr:col>10</xdr:col>
      <xdr:colOff>0</xdr:colOff>
      <xdr:row>268</xdr:row>
      <xdr:rowOff>0</xdr:rowOff>
    </xdr:to>
    <xdr:sp macro="" textlink="">
      <xdr:nvSpPr>
        <xdr:cNvPr id="3169" name="Line 13"/>
        <xdr:cNvSpPr>
          <a:spLocks noChangeShapeType="1"/>
        </xdr:cNvSpPr>
      </xdr:nvSpPr>
      <xdr:spPr bwMode="auto">
        <a:xfrm>
          <a:off x="0" y="730567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270</xdr:row>
      <xdr:rowOff>0</xdr:rowOff>
    </xdr:from>
    <xdr:to>
      <xdr:col>10</xdr:col>
      <xdr:colOff>0</xdr:colOff>
      <xdr:row>270</xdr:row>
      <xdr:rowOff>0</xdr:rowOff>
    </xdr:to>
    <xdr:sp macro="" textlink="">
      <xdr:nvSpPr>
        <xdr:cNvPr id="3170" name="Line 14"/>
        <xdr:cNvSpPr>
          <a:spLocks noChangeShapeType="1"/>
        </xdr:cNvSpPr>
      </xdr:nvSpPr>
      <xdr:spPr bwMode="auto">
        <a:xfrm>
          <a:off x="0" y="733901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307</xdr:row>
      <xdr:rowOff>0</xdr:rowOff>
    </xdr:from>
    <xdr:to>
      <xdr:col>10</xdr:col>
      <xdr:colOff>0</xdr:colOff>
      <xdr:row>307</xdr:row>
      <xdr:rowOff>0</xdr:rowOff>
    </xdr:to>
    <xdr:sp macro="" textlink="">
      <xdr:nvSpPr>
        <xdr:cNvPr id="3171" name="Line 15"/>
        <xdr:cNvSpPr>
          <a:spLocks noChangeShapeType="1"/>
        </xdr:cNvSpPr>
      </xdr:nvSpPr>
      <xdr:spPr bwMode="auto">
        <a:xfrm>
          <a:off x="0" y="836390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309</xdr:row>
      <xdr:rowOff>0</xdr:rowOff>
    </xdr:from>
    <xdr:to>
      <xdr:col>10</xdr:col>
      <xdr:colOff>0</xdr:colOff>
      <xdr:row>309</xdr:row>
      <xdr:rowOff>0</xdr:rowOff>
    </xdr:to>
    <xdr:sp macro="" textlink="">
      <xdr:nvSpPr>
        <xdr:cNvPr id="3172" name="Line 16"/>
        <xdr:cNvSpPr>
          <a:spLocks noChangeShapeType="1"/>
        </xdr:cNvSpPr>
      </xdr:nvSpPr>
      <xdr:spPr bwMode="auto">
        <a:xfrm>
          <a:off x="0" y="839724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346</xdr:row>
      <xdr:rowOff>0</xdr:rowOff>
    </xdr:from>
    <xdr:to>
      <xdr:col>10</xdr:col>
      <xdr:colOff>0</xdr:colOff>
      <xdr:row>346</xdr:row>
      <xdr:rowOff>0</xdr:rowOff>
    </xdr:to>
    <xdr:sp macro="" textlink="">
      <xdr:nvSpPr>
        <xdr:cNvPr id="3173" name="Line 17"/>
        <xdr:cNvSpPr>
          <a:spLocks noChangeShapeType="1"/>
        </xdr:cNvSpPr>
      </xdr:nvSpPr>
      <xdr:spPr bwMode="auto">
        <a:xfrm>
          <a:off x="0" y="942213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10</xdr:col>
      <xdr:colOff>0</xdr:colOff>
      <xdr:row>348</xdr:row>
      <xdr:rowOff>0</xdr:rowOff>
    </xdr:to>
    <xdr:sp macro="" textlink="">
      <xdr:nvSpPr>
        <xdr:cNvPr id="3174" name="Line 18"/>
        <xdr:cNvSpPr>
          <a:spLocks noChangeShapeType="1"/>
        </xdr:cNvSpPr>
      </xdr:nvSpPr>
      <xdr:spPr bwMode="auto">
        <a:xfrm>
          <a:off x="0" y="945546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385</xdr:row>
      <xdr:rowOff>0</xdr:rowOff>
    </xdr:from>
    <xdr:to>
      <xdr:col>10</xdr:col>
      <xdr:colOff>0</xdr:colOff>
      <xdr:row>385</xdr:row>
      <xdr:rowOff>0</xdr:rowOff>
    </xdr:to>
    <xdr:sp macro="" textlink="">
      <xdr:nvSpPr>
        <xdr:cNvPr id="3175" name="Line 19"/>
        <xdr:cNvSpPr>
          <a:spLocks noChangeShapeType="1"/>
        </xdr:cNvSpPr>
      </xdr:nvSpPr>
      <xdr:spPr bwMode="auto">
        <a:xfrm>
          <a:off x="0" y="1048035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387</xdr:row>
      <xdr:rowOff>0</xdr:rowOff>
    </xdr:from>
    <xdr:to>
      <xdr:col>10</xdr:col>
      <xdr:colOff>0</xdr:colOff>
      <xdr:row>387</xdr:row>
      <xdr:rowOff>0</xdr:rowOff>
    </xdr:to>
    <xdr:sp macro="" textlink="">
      <xdr:nvSpPr>
        <xdr:cNvPr id="3176" name="Line 20"/>
        <xdr:cNvSpPr>
          <a:spLocks noChangeShapeType="1"/>
        </xdr:cNvSpPr>
      </xdr:nvSpPr>
      <xdr:spPr bwMode="auto">
        <a:xfrm>
          <a:off x="0" y="1051369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424</xdr:row>
      <xdr:rowOff>0</xdr:rowOff>
    </xdr:from>
    <xdr:to>
      <xdr:col>10</xdr:col>
      <xdr:colOff>0</xdr:colOff>
      <xdr:row>424</xdr:row>
      <xdr:rowOff>0</xdr:rowOff>
    </xdr:to>
    <xdr:sp macro="" textlink="">
      <xdr:nvSpPr>
        <xdr:cNvPr id="3177" name="Line 21"/>
        <xdr:cNvSpPr>
          <a:spLocks noChangeShapeType="1"/>
        </xdr:cNvSpPr>
      </xdr:nvSpPr>
      <xdr:spPr bwMode="auto">
        <a:xfrm>
          <a:off x="0" y="11538585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426</xdr:row>
      <xdr:rowOff>0</xdr:rowOff>
    </xdr:from>
    <xdr:to>
      <xdr:col>10</xdr:col>
      <xdr:colOff>0</xdr:colOff>
      <xdr:row>426</xdr:row>
      <xdr:rowOff>0</xdr:rowOff>
    </xdr:to>
    <xdr:sp macro="" textlink="">
      <xdr:nvSpPr>
        <xdr:cNvPr id="3178" name="Line 22"/>
        <xdr:cNvSpPr>
          <a:spLocks noChangeShapeType="1"/>
        </xdr:cNvSpPr>
      </xdr:nvSpPr>
      <xdr:spPr bwMode="auto">
        <a:xfrm>
          <a:off x="0" y="1157192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463</xdr:row>
      <xdr:rowOff>0</xdr:rowOff>
    </xdr:from>
    <xdr:to>
      <xdr:col>10</xdr:col>
      <xdr:colOff>0</xdr:colOff>
      <xdr:row>463</xdr:row>
      <xdr:rowOff>0</xdr:rowOff>
    </xdr:to>
    <xdr:sp macro="" textlink="">
      <xdr:nvSpPr>
        <xdr:cNvPr id="3179" name="Line 23"/>
        <xdr:cNvSpPr>
          <a:spLocks noChangeShapeType="1"/>
        </xdr:cNvSpPr>
      </xdr:nvSpPr>
      <xdr:spPr bwMode="auto">
        <a:xfrm>
          <a:off x="0" y="1259681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465</xdr:row>
      <xdr:rowOff>0</xdr:rowOff>
    </xdr:from>
    <xdr:to>
      <xdr:col>10</xdr:col>
      <xdr:colOff>0</xdr:colOff>
      <xdr:row>465</xdr:row>
      <xdr:rowOff>0</xdr:rowOff>
    </xdr:to>
    <xdr:sp macro="" textlink="">
      <xdr:nvSpPr>
        <xdr:cNvPr id="3180" name="Line 24"/>
        <xdr:cNvSpPr>
          <a:spLocks noChangeShapeType="1"/>
        </xdr:cNvSpPr>
      </xdr:nvSpPr>
      <xdr:spPr bwMode="auto">
        <a:xfrm>
          <a:off x="0" y="1263015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502</xdr:row>
      <xdr:rowOff>0</xdr:rowOff>
    </xdr:from>
    <xdr:to>
      <xdr:col>10</xdr:col>
      <xdr:colOff>0</xdr:colOff>
      <xdr:row>502</xdr:row>
      <xdr:rowOff>0</xdr:rowOff>
    </xdr:to>
    <xdr:sp macro="" textlink="">
      <xdr:nvSpPr>
        <xdr:cNvPr id="3181" name="Line 25"/>
        <xdr:cNvSpPr>
          <a:spLocks noChangeShapeType="1"/>
        </xdr:cNvSpPr>
      </xdr:nvSpPr>
      <xdr:spPr bwMode="auto">
        <a:xfrm>
          <a:off x="0" y="136550400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504</xdr:row>
      <xdr:rowOff>0</xdr:rowOff>
    </xdr:from>
    <xdr:to>
      <xdr:col>10</xdr:col>
      <xdr:colOff>0</xdr:colOff>
      <xdr:row>504</xdr:row>
      <xdr:rowOff>0</xdr:rowOff>
    </xdr:to>
    <xdr:sp macro="" textlink="">
      <xdr:nvSpPr>
        <xdr:cNvPr id="3182" name="Line 26"/>
        <xdr:cNvSpPr>
          <a:spLocks noChangeShapeType="1"/>
        </xdr:cNvSpPr>
      </xdr:nvSpPr>
      <xdr:spPr bwMode="auto">
        <a:xfrm>
          <a:off x="0" y="1368837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515</xdr:row>
      <xdr:rowOff>0</xdr:rowOff>
    </xdr:from>
    <xdr:to>
      <xdr:col>10</xdr:col>
      <xdr:colOff>0</xdr:colOff>
      <xdr:row>515</xdr:row>
      <xdr:rowOff>0</xdr:rowOff>
    </xdr:to>
    <xdr:sp macro="" textlink="">
      <xdr:nvSpPr>
        <xdr:cNvPr id="3183" name="Line 27"/>
        <xdr:cNvSpPr>
          <a:spLocks noChangeShapeType="1"/>
        </xdr:cNvSpPr>
      </xdr:nvSpPr>
      <xdr:spPr bwMode="auto">
        <a:xfrm>
          <a:off x="0" y="1397031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517</xdr:row>
      <xdr:rowOff>0</xdr:rowOff>
    </xdr:from>
    <xdr:to>
      <xdr:col>10</xdr:col>
      <xdr:colOff>0</xdr:colOff>
      <xdr:row>517</xdr:row>
      <xdr:rowOff>0</xdr:rowOff>
    </xdr:to>
    <xdr:sp macro="" textlink="">
      <xdr:nvSpPr>
        <xdr:cNvPr id="3184" name="Line 28"/>
        <xdr:cNvSpPr>
          <a:spLocks noChangeShapeType="1"/>
        </xdr:cNvSpPr>
      </xdr:nvSpPr>
      <xdr:spPr bwMode="auto">
        <a:xfrm>
          <a:off x="0" y="1449228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U21"/>
  <sheetViews>
    <sheetView tabSelected="1" zoomScaleNormal="100" zoomScaleSheetLayoutView="100" workbookViewId="0">
      <selection activeCell="C14" sqref="C14:D14"/>
    </sheetView>
  </sheetViews>
  <sheetFormatPr defaultRowHeight="12.75" x14ac:dyDescent="0.2"/>
  <cols>
    <col min="1" max="1" width="17.140625" customWidth="1"/>
    <col min="2" max="2" width="1.7109375" customWidth="1"/>
    <col min="3" max="3" width="20.5703125" customWidth="1"/>
    <col min="4" max="4" width="8.7109375" customWidth="1"/>
    <col min="5" max="5" width="8.85546875" customWidth="1"/>
    <col min="6" max="6" width="1.7109375" customWidth="1"/>
    <col min="7" max="7" width="4.140625" customWidth="1"/>
    <col min="8" max="8" width="4.42578125" customWidth="1"/>
    <col min="9" max="9" width="10.140625" customWidth="1"/>
    <col min="10" max="10" width="3.85546875" customWidth="1"/>
    <col min="11" max="11" width="6" customWidth="1"/>
    <col min="12" max="12" width="8.42578125" customWidth="1"/>
    <col min="13" max="13" width="13.85546875" customWidth="1"/>
    <col min="14" max="14" width="6.42578125" customWidth="1"/>
    <col min="15" max="15" width="7" customWidth="1"/>
    <col min="16" max="16" width="3.85546875" customWidth="1"/>
    <col min="17" max="17" width="4.28515625" customWidth="1"/>
    <col min="18" max="18" width="1" customWidth="1"/>
    <col min="19" max="19" width="1.5703125" customWidth="1"/>
    <col min="20" max="20" width="10" customWidth="1"/>
    <col min="21" max="21" width="0.140625" customWidth="1"/>
  </cols>
  <sheetData>
    <row r="1" spans="1:21" ht="31.9" customHeight="1" x14ac:dyDescent="0.2"/>
    <row r="2" spans="1:21" ht="22.7" customHeight="1" x14ac:dyDescent="0.2">
      <c r="F2" s="155" t="s">
        <v>0</v>
      </c>
      <c r="G2" s="155"/>
      <c r="H2" s="155"/>
      <c r="I2" s="155"/>
      <c r="J2" s="155"/>
      <c r="K2" s="155"/>
    </row>
    <row r="3" spans="1:21" ht="11.85" customHeight="1" x14ac:dyDescent="0.2"/>
    <row r="4" spans="1:21" ht="1.35" customHeight="1" x14ac:dyDescent="0.2">
      <c r="A4" s="157" t="s">
        <v>8</v>
      </c>
    </row>
    <row r="5" spans="1:21" ht="21.4" customHeight="1" x14ac:dyDescent="0.2">
      <c r="A5" s="157"/>
      <c r="J5" s="158" t="s">
        <v>9</v>
      </c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</row>
    <row r="6" spans="1:21" ht="6.75" customHeight="1" x14ac:dyDescent="0.2"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</row>
    <row r="7" spans="1:21" ht="1.1499999999999999" customHeight="1" x14ac:dyDescent="0.2"/>
    <row r="8" spans="1:21" ht="22.7" customHeight="1" x14ac:dyDescent="0.2">
      <c r="A8" s="156" t="s">
        <v>1</v>
      </c>
      <c r="B8" s="156"/>
      <c r="C8" s="156" t="s">
        <v>2</v>
      </c>
      <c r="D8" s="156"/>
      <c r="E8" s="156"/>
      <c r="F8" s="156"/>
      <c r="G8" s="156" t="s">
        <v>3</v>
      </c>
      <c r="H8" s="156"/>
      <c r="I8" s="156"/>
      <c r="J8" s="156" t="s">
        <v>4</v>
      </c>
      <c r="K8" s="156"/>
      <c r="L8" s="156"/>
      <c r="M8" s="156"/>
      <c r="N8" s="156"/>
      <c r="O8" s="156"/>
      <c r="P8" s="156"/>
      <c r="Q8" s="156"/>
      <c r="R8" s="156"/>
      <c r="S8" s="156"/>
      <c r="T8" s="156"/>
    </row>
    <row r="9" spans="1:21" ht="22.7" customHeight="1" x14ac:dyDescent="0.2">
      <c r="A9" s="156"/>
      <c r="B9" s="156"/>
      <c r="C9" s="1" t="s">
        <v>5</v>
      </c>
      <c r="D9" s="156" t="s">
        <v>6</v>
      </c>
      <c r="E9" s="156"/>
      <c r="F9" s="156"/>
      <c r="G9" s="156"/>
      <c r="H9" s="156"/>
      <c r="I9" s="156"/>
      <c r="J9" s="156" t="s">
        <v>5</v>
      </c>
      <c r="K9" s="156"/>
      <c r="L9" s="156"/>
      <c r="M9" s="1" t="s">
        <v>7</v>
      </c>
      <c r="N9" s="156" t="s">
        <v>6</v>
      </c>
      <c r="O9" s="156"/>
      <c r="P9" s="156"/>
      <c r="Q9" s="156" t="s">
        <v>7</v>
      </c>
      <c r="R9" s="156"/>
      <c r="S9" s="156"/>
      <c r="T9" s="156"/>
    </row>
    <row r="10" spans="1:21" ht="22.7" customHeight="1" x14ac:dyDescent="0.2">
      <c r="A10" s="160" t="s">
        <v>5</v>
      </c>
      <c r="B10" s="160"/>
      <c r="C10" s="2">
        <v>3905223</v>
      </c>
      <c r="D10" s="159">
        <v>4853122</v>
      </c>
      <c r="E10" s="159"/>
      <c r="F10" s="159"/>
      <c r="G10" s="159">
        <v>3938087</v>
      </c>
      <c r="H10" s="159"/>
      <c r="I10" s="159"/>
      <c r="J10" s="159">
        <v>3938087</v>
      </c>
      <c r="K10" s="159"/>
      <c r="L10" s="159"/>
      <c r="M10" s="2">
        <v>0.8</v>
      </c>
      <c r="N10" s="159">
        <v>3938087</v>
      </c>
      <c r="O10" s="159"/>
      <c r="P10" s="159"/>
      <c r="Q10" s="159">
        <v>-18.899999999999999</v>
      </c>
      <c r="R10" s="159"/>
      <c r="S10" s="159"/>
      <c r="T10" s="159"/>
    </row>
    <row r="11" spans="1:21" ht="22.7" customHeight="1" x14ac:dyDescent="0.2">
      <c r="A11" s="156" t="s">
        <v>10</v>
      </c>
      <c r="B11" s="156"/>
      <c r="C11" s="156"/>
      <c r="D11" s="156"/>
      <c r="E11" s="156"/>
      <c r="F11" s="156"/>
      <c r="G11" s="156"/>
      <c r="H11" s="156"/>
      <c r="I11" s="156"/>
      <c r="J11" s="156" t="s">
        <v>11</v>
      </c>
      <c r="K11" s="156"/>
      <c r="L11" s="156"/>
      <c r="M11" s="156"/>
      <c r="N11" s="156"/>
      <c r="O11" s="156"/>
      <c r="P11" s="156"/>
      <c r="Q11" s="156"/>
      <c r="R11" s="156"/>
      <c r="S11" s="156"/>
      <c r="T11" s="156"/>
    </row>
    <row r="12" spans="1:21" ht="22.7" customHeight="1" x14ac:dyDescent="0.2">
      <c r="A12" s="156" t="s">
        <v>12</v>
      </c>
      <c r="B12" s="156"/>
      <c r="C12" s="156" t="s">
        <v>13</v>
      </c>
      <c r="D12" s="156"/>
      <c r="E12" s="156" t="s">
        <v>14</v>
      </c>
      <c r="F12" s="156"/>
      <c r="G12" s="156"/>
      <c r="H12" s="156"/>
      <c r="I12" s="1" t="s">
        <v>15</v>
      </c>
      <c r="J12" s="156" t="s">
        <v>16</v>
      </c>
      <c r="K12" s="156"/>
      <c r="L12" s="156"/>
      <c r="M12" s="156"/>
      <c r="N12" s="156"/>
      <c r="O12" s="156" t="s">
        <v>14</v>
      </c>
      <c r="P12" s="156"/>
      <c r="Q12" s="156"/>
      <c r="R12" s="156"/>
      <c r="S12" s="156"/>
      <c r="T12" s="1" t="s">
        <v>15</v>
      </c>
    </row>
    <row r="13" spans="1:21" ht="22.7" customHeight="1" x14ac:dyDescent="0.2">
      <c r="A13" s="161" t="s">
        <v>23</v>
      </c>
      <c r="B13" s="161"/>
      <c r="C13" s="161" t="s">
        <v>24</v>
      </c>
      <c r="D13" s="161"/>
      <c r="E13" s="159">
        <v>3507300</v>
      </c>
      <c r="F13" s="159"/>
      <c r="G13" s="159"/>
      <c r="H13" s="159"/>
      <c r="I13" s="2">
        <v>89</v>
      </c>
      <c r="J13" s="161" t="s">
        <v>17</v>
      </c>
      <c r="K13" s="161"/>
      <c r="L13" s="161"/>
      <c r="M13" s="161"/>
      <c r="N13" s="161"/>
      <c r="O13" s="159">
        <v>3114132</v>
      </c>
      <c r="P13" s="159"/>
      <c r="Q13" s="159"/>
      <c r="R13" s="159"/>
      <c r="S13" s="159"/>
      <c r="T13" s="2">
        <v>79</v>
      </c>
    </row>
    <row r="14" spans="1:21" ht="22.7" customHeight="1" x14ac:dyDescent="0.2">
      <c r="A14" s="161" t="s">
        <v>23</v>
      </c>
      <c r="B14" s="161"/>
      <c r="C14" s="161" t="s">
        <v>25</v>
      </c>
      <c r="D14" s="161"/>
      <c r="E14" s="159">
        <v>38650</v>
      </c>
      <c r="F14" s="159"/>
      <c r="G14" s="159"/>
      <c r="H14" s="159"/>
      <c r="I14" s="2">
        <v>0.9</v>
      </c>
      <c r="J14" s="161" t="s">
        <v>18</v>
      </c>
      <c r="K14" s="161"/>
      <c r="L14" s="161"/>
      <c r="M14" s="161"/>
      <c r="N14" s="161"/>
      <c r="O14" s="159">
        <v>368079</v>
      </c>
      <c r="P14" s="159"/>
      <c r="Q14" s="159"/>
      <c r="R14" s="159"/>
      <c r="S14" s="159"/>
      <c r="T14" s="2">
        <v>9.3000000000000007</v>
      </c>
    </row>
    <row r="15" spans="1:21" ht="22.7" customHeight="1" x14ac:dyDescent="0.2">
      <c r="A15" s="161" t="s">
        <v>26</v>
      </c>
      <c r="B15" s="161"/>
      <c r="C15" s="161" t="s">
        <v>27</v>
      </c>
      <c r="D15" s="161"/>
      <c r="E15" s="159">
        <v>382487</v>
      </c>
      <c r="F15" s="159"/>
      <c r="G15" s="159"/>
      <c r="H15" s="159"/>
      <c r="I15" s="2">
        <v>9.6999999999999993</v>
      </c>
      <c r="J15" s="161" t="s">
        <v>19</v>
      </c>
      <c r="K15" s="161"/>
      <c r="L15" s="161"/>
      <c r="M15" s="161"/>
      <c r="N15" s="161"/>
      <c r="O15" s="159">
        <v>56860</v>
      </c>
      <c r="P15" s="159"/>
      <c r="Q15" s="159"/>
      <c r="R15" s="159"/>
      <c r="S15" s="159"/>
      <c r="T15" s="2">
        <v>1.4</v>
      </c>
    </row>
    <row r="16" spans="1:21" ht="22.7" customHeight="1" x14ac:dyDescent="0.2">
      <c r="A16" s="161" t="s">
        <v>26</v>
      </c>
      <c r="B16" s="161"/>
      <c r="C16" s="161" t="s">
        <v>28</v>
      </c>
      <c r="D16" s="161"/>
      <c r="E16" s="159">
        <v>1650</v>
      </c>
      <c r="F16" s="159"/>
      <c r="G16" s="159"/>
      <c r="H16" s="159"/>
      <c r="I16" s="2">
        <v>0</v>
      </c>
      <c r="J16" s="161" t="s">
        <v>20</v>
      </c>
      <c r="K16" s="161"/>
      <c r="L16" s="161"/>
      <c r="M16" s="161"/>
      <c r="N16" s="161"/>
      <c r="O16" s="159">
        <v>61470</v>
      </c>
      <c r="P16" s="159"/>
      <c r="Q16" s="159"/>
      <c r="R16" s="159"/>
      <c r="S16" s="159"/>
      <c r="T16" s="2">
        <v>1.5</v>
      </c>
    </row>
    <row r="17" spans="1:21" ht="22.7" customHeight="1" x14ac:dyDescent="0.2">
      <c r="A17" s="161" t="s">
        <v>29</v>
      </c>
      <c r="B17" s="161"/>
      <c r="C17" s="161" t="s">
        <v>30</v>
      </c>
      <c r="D17" s="161"/>
      <c r="E17" s="159">
        <v>8000</v>
      </c>
      <c r="F17" s="159"/>
      <c r="G17" s="159"/>
      <c r="H17" s="159"/>
      <c r="I17" s="2">
        <v>0.2</v>
      </c>
      <c r="J17" s="161" t="s">
        <v>21</v>
      </c>
      <c r="K17" s="161"/>
      <c r="L17" s="161"/>
      <c r="M17" s="161"/>
      <c r="N17" s="161"/>
      <c r="O17" s="159">
        <v>46100</v>
      </c>
      <c r="P17" s="159"/>
      <c r="Q17" s="159"/>
      <c r="R17" s="159"/>
      <c r="S17" s="159"/>
      <c r="T17" s="2">
        <v>1.1000000000000001</v>
      </c>
    </row>
    <row r="18" spans="1:21" ht="22.7" customHeight="1" x14ac:dyDescent="0.2">
      <c r="J18" s="161" t="s">
        <v>22</v>
      </c>
      <c r="K18" s="161"/>
      <c r="L18" s="161"/>
      <c r="M18" s="161"/>
      <c r="N18" s="161"/>
      <c r="O18" s="159">
        <v>291446</v>
      </c>
      <c r="P18" s="159"/>
      <c r="Q18" s="159"/>
      <c r="R18" s="159"/>
      <c r="S18" s="159"/>
      <c r="T18" s="2">
        <v>7.4</v>
      </c>
    </row>
    <row r="19" spans="1:21" ht="198.95" customHeight="1" x14ac:dyDescent="0.2"/>
    <row r="20" spans="1:21" ht="2.1" customHeight="1" x14ac:dyDescent="0.2"/>
    <row r="21" spans="1:21" ht="17.25" customHeight="1" x14ac:dyDescent="0.2">
      <c r="H21" s="162" t="s">
        <v>31</v>
      </c>
      <c r="I21" s="162"/>
      <c r="J21" s="162"/>
      <c r="P21" s="164" t="s">
        <v>33</v>
      </c>
      <c r="Q21" s="164"/>
      <c r="R21" s="163" t="s">
        <v>32</v>
      </c>
      <c r="S21" s="163"/>
      <c r="T21" s="163"/>
      <c r="U21" s="163"/>
    </row>
  </sheetData>
  <mergeCells count="54">
    <mergeCell ref="A17:B17"/>
    <mergeCell ref="C17:D17"/>
    <mergeCell ref="E17:H17"/>
    <mergeCell ref="H21:J21"/>
    <mergeCell ref="R21:U21"/>
    <mergeCell ref="P21:Q21"/>
    <mergeCell ref="A15:B15"/>
    <mergeCell ref="C15:D15"/>
    <mergeCell ref="E15:H15"/>
    <mergeCell ref="A16:B16"/>
    <mergeCell ref="C16:D16"/>
    <mergeCell ref="E16:H16"/>
    <mergeCell ref="A13:B13"/>
    <mergeCell ref="C13:D13"/>
    <mergeCell ref="E13:H13"/>
    <mergeCell ref="A14:B14"/>
    <mergeCell ref="C14:D14"/>
    <mergeCell ref="E14:H14"/>
    <mergeCell ref="J16:N16"/>
    <mergeCell ref="O16:S16"/>
    <mergeCell ref="J17:N17"/>
    <mergeCell ref="O17:S17"/>
    <mergeCell ref="J18:N18"/>
    <mergeCell ref="O18:S18"/>
    <mergeCell ref="J13:N13"/>
    <mergeCell ref="O13:S13"/>
    <mergeCell ref="J14:N14"/>
    <mergeCell ref="O14:S14"/>
    <mergeCell ref="J15:N15"/>
    <mergeCell ref="O15:S15"/>
    <mergeCell ref="Q10:T10"/>
    <mergeCell ref="A11:I11"/>
    <mergeCell ref="J11:T11"/>
    <mergeCell ref="A12:B12"/>
    <mergeCell ref="C12:D12"/>
    <mergeCell ref="E12:H12"/>
    <mergeCell ref="J12:N12"/>
    <mergeCell ref="O12:S12"/>
    <mergeCell ref="A10:B10"/>
    <mergeCell ref="D10:F10"/>
    <mergeCell ref="G10:I10"/>
    <mergeCell ref="J10:L10"/>
    <mergeCell ref="N10:P10"/>
    <mergeCell ref="F2:K2"/>
    <mergeCell ref="A8:B9"/>
    <mergeCell ref="C8:F8"/>
    <mergeCell ref="G8:I9"/>
    <mergeCell ref="J8:T8"/>
    <mergeCell ref="D9:F9"/>
    <mergeCell ref="J9:L9"/>
    <mergeCell ref="N9:P9"/>
    <mergeCell ref="Q9:T9"/>
    <mergeCell ref="A4:A5"/>
    <mergeCell ref="J5:U6"/>
  </mergeCells>
  <phoneticPr fontId="4" type="noConversion"/>
  <pageMargins left="0" right="0" top="0" bottom="0" header="0" footer="0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K66"/>
  <sheetViews>
    <sheetView zoomScaleNormal="100" zoomScaleSheetLayoutView="100" workbookViewId="0"/>
  </sheetViews>
  <sheetFormatPr defaultRowHeight="12.75" x14ac:dyDescent="0.2"/>
  <cols>
    <col min="1" max="4" width="3" customWidth="1"/>
    <col min="5" max="5" width="16.7109375" customWidth="1"/>
    <col min="6" max="8" width="7.7109375" customWidth="1"/>
    <col min="9" max="9" width="33" customWidth="1"/>
    <col min="11" max="11" width="6.28515625" customWidth="1"/>
  </cols>
  <sheetData>
    <row r="1" spans="1:11" ht="20.100000000000001" customHeight="1" x14ac:dyDescent="0.2"/>
    <row r="2" spans="1:11" ht="32.1" customHeight="1" x14ac:dyDescent="0.2">
      <c r="A2" s="165" t="s">
        <v>34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13.35" customHeight="1" x14ac:dyDescent="0.2"/>
    <row r="4" spans="1:11" ht="17.100000000000001" customHeight="1" x14ac:dyDescent="0.2">
      <c r="A4" s="166" t="s">
        <v>35</v>
      </c>
      <c r="B4" s="166"/>
      <c r="C4" s="166"/>
      <c r="D4" s="166"/>
      <c r="E4" s="3" t="s">
        <v>5</v>
      </c>
      <c r="F4" s="167" t="s">
        <v>9</v>
      </c>
      <c r="G4" s="167"/>
      <c r="H4" s="167"/>
      <c r="I4" s="167"/>
      <c r="J4" s="167"/>
      <c r="K4" s="167"/>
    </row>
    <row r="5" spans="1:11" ht="22.7" customHeight="1" x14ac:dyDescent="0.2">
      <c r="A5" s="168" t="s">
        <v>36</v>
      </c>
      <c r="B5" s="168"/>
      <c r="C5" s="168"/>
      <c r="D5" s="168"/>
      <c r="E5" s="168"/>
      <c r="F5" s="168" t="s">
        <v>3</v>
      </c>
      <c r="G5" s="169" t="s">
        <v>37</v>
      </c>
      <c r="H5" s="168" t="s">
        <v>4</v>
      </c>
      <c r="I5" s="168" t="s">
        <v>38</v>
      </c>
      <c r="J5" s="168"/>
      <c r="K5" s="168" t="s">
        <v>39</v>
      </c>
    </row>
    <row r="6" spans="1:11" ht="22.7" customHeight="1" x14ac:dyDescent="0.2">
      <c r="A6" s="4" t="s">
        <v>12</v>
      </c>
      <c r="B6" s="4" t="s">
        <v>13</v>
      </c>
      <c r="C6" s="4" t="s">
        <v>40</v>
      </c>
      <c r="D6" s="4" t="s">
        <v>41</v>
      </c>
      <c r="E6" s="4" t="s">
        <v>42</v>
      </c>
      <c r="F6" s="168"/>
      <c r="G6" s="169"/>
      <c r="H6" s="168"/>
      <c r="I6" s="168"/>
      <c r="J6" s="168"/>
      <c r="K6" s="168"/>
    </row>
    <row r="7" spans="1:11" ht="22.7" customHeight="1" x14ac:dyDescent="0.2">
      <c r="A7" s="5" t="s">
        <v>43</v>
      </c>
      <c r="B7" s="6"/>
      <c r="C7" s="6"/>
      <c r="D7" s="6"/>
      <c r="E7" s="7"/>
      <c r="F7" s="8">
        <v>3545950</v>
      </c>
      <c r="G7" s="8">
        <v>3577826</v>
      </c>
      <c r="H7" s="8">
        <v>-31876</v>
      </c>
      <c r="I7" s="9"/>
      <c r="J7" s="10"/>
      <c r="K7" s="11"/>
    </row>
    <row r="8" spans="1:11" ht="22.7" customHeight="1" x14ac:dyDescent="0.2">
      <c r="A8" s="12"/>
      <c r="B8" s="13" t="s">
        <v>44</v>
      </c>
      <c r="C8" s="6"/>
      <c r="D8" s="6"/>
      <c r="E8" s="7"/>
      <c r="F8" s="8">
        <v>3507300</v>
      </c>
      <c r="G8" s="8">
        <v>3487466</v>
      </c>
      <c r="H8" s="8">
        <v>19834</v>
      </c>
      <c r="I8" s="9"/>
      <c r="J8" s="10"/>
      <c r="K8" s="11"/>
    </row>
    <row r="9" spans="1:11" ht="22.7" customHeight="1" x14ac:dyDescent="0.2">
      <c r="A9" s="14"/>
      <c r="B9" s="15"/>
      <c r="C9" s="13" t="s">
        <v>45</v>
      </c>
      <c r="D9" s="6"/>
      <c r="E9" s="7"/>
      <c r="F9" s="8">
        <v>3507300</v>
      </c>
      <c r="G9" s="8">
        <v>3487466</v>
      </c>
      <c r="H9" s="8">
        <v>19834</v>
      </c>
      <c r="I9" s="9"/>
      <c r="J9" s="10"/>
      <c r="K9" s="11"/>
    </row>
    <row r="10" spans="1:11" ht="22.7" customHeight="1" x14ac:dyDescent="0.2">
      <c r="A10" s="14"/>
      <c r="B10" s="16"/>
      <c r="C10" s="16"/>
      <c r="D10" s="13" t="s">
        <v>46</v>
      </c>
      <c r="E10" s="7"/>
      <c r="F10" s="8">
        <v>3507300</v>
      </c>
      <c r="G10" s="8">
        <v>3487466</v>
      </c>
      <c r="H10" s="8">
        <v>19834</v>
      </c>
      <c r="I10" s="9"/>
      <c r="J10" s="10"/>
      <c r="K10" s="11"/>
    </row>
    <row r="11" spans="1:11" ht="22.7" customHeight="1" x14ac:dyDescent="0.2">
      <c r="A11" s="14"/>
      <c r="B11" s="16"/>
      <c r="C11" s="16"/>
      <c r="D11" s="16"/>
      <c r="E11" s="17" t="s">
        <v>47</v>
      </c>
      <c r="F11" s="8">
        <v>3044012</v>
      </c>
      <c r="G11" s="8">
        <v>0</v>
      </c>
      <c r="H11" s="8">
        <v>0</v>
      </c>
      <c r="I11" s="9" t="s">
        <v>48</v>
      </c>
      <c r="J11" s="18">
        <v>3044012000</v>
      </c>
      <c r="K11" s="11"/>
    </row>
    <row r="12" spans="1:11" ht="22.7" customHeight="1" x14ac:dyDescent="0.2">
      <c r="A12" s="14"/>
      <c r="B12" s="16"/>
      <c r="C12" s="16"/>
      <c r="D12" s="16"/>
      <c r="E12" s="17" t="s">
        <v>49</v>
      </c>
      <c r="F12" s="8">
        <v>463288</v>
      </c>
      <c r="G12" s="8">
        <v>0</v>
      </c>
      <c r="H12" s="8">
        <v>0</v>
      </c>
      <c r="I12" s="9" t="s">
        <v>50</v>
      </c>
      <c r="J12" s="19">
        <v>463288000</v>
      </c>
      <c r="K12" s="11"/>
    </row>
    <row r="13" spans="1:11" ht="22.7" customHeight="1" x14ac:dyDescent="0.2">
      <c r="A13" s="12"/>
      <c r="B13" s="13" t="s">
        <v>51</v>
      </c>
      <c r="C13" s="6"/>
      <c r="D13" s="6"/>
      <c r="E13" s="7"/>
      <c r="F13" s="8">
        <v>38650</v>
      </c>
      <c r="G13" s="8">
        <v>90360</v>
      </c>
      <c r="H13" s="8">
        <v>-51710</v>
      </c>
      <c r="I13" s="9"/>
      <c r="J13" s="10"/>
      <c r="K13" s="11"/>
    </row>
    <row r="14" spans="1:11" ht="22.7" customHeight="1" x14ac:dyDescent="0.2">
      <c r="A14" s="14"/>
      <c r="B14" s="15"/>
      <c r="C14" s="13" t="s">
        <v>52</v>
      </c>
      <c r="D14" s="6"/>
      <c r="E14" s="7"/>
      <c r="F14" s="8">
        <v>38650</v>
      </c>
      <c r="G14" s="8">
        <v>90360</v>
      </c>
      <c r="H14" s="8">
        <v>-51710</v>
      </c>
      <c r="I14" s="9"/>
      <c r="J14" s="10"/>
      <c r="K14" s="11"/>
    </row>
    <row r="15" spans="1:11" ht="22.7" customHeight="1" x14ac:dyDescent="0.2">
      <c r="A15" s="14"/>
      <c r="B15" s="16"/>
      <c r="C15" s="16"/>
      <c r="D15" s="13" t="s">
        <v>53</v>
      </c>
      <c r="E15" s="7"/>
      <c r="F15" s="8">
        <v>38650</v>
      </c>
      <c r="G15" s="8">
        <v>90360</v>
      </c>
      <c r="H15" s="8">
        <v>-51710</v>
      </c>
      <c r="I15" s="9"/>
      <c r="J15" s="10"/>
      <c r="K15" s="11"/>
    </row>
    <row r="16" spans="1:11" ht="22.7" customHeight="1" x14ac:dyDescent="0.2">
      <c r="A16" s="14"/>
      <c r="B16" s="16"/>
      <c r="C16" s="16"/>
      <c r="D16" s="16"/>
      <c r="E16" s="17" t="s">
        <v>53</v>
      </c>
      <c r="F16" s="8">
        <v>38650</v>
      </c>
      <c r="G16" s="8">
        <v>0</v>
      </c>
      <c r="H16" s="8">
        <v>0</v>
      </c>
      <c r="I16" s="9" t="s">
        <v>54</v>
      </c>
      <c r="J16" s="19">
        <v>38650000</v>
      </c>
      <c r="K16" s="11"/>
    </row>
    <row r="17" spans="1:11" ht="22.7" customHeight="1" x14ac:dyDescent="0.2">
      <c r="A17" s="5" t="s">
        <v>55</v>
      </c>
      <c r="B17" s="6"/>
      <c r="C17" s="6"/>
      <c r="D17" s="6"/>
      <c r="E17" s="7"/>
      <c r="F17" s="8">
        <v>384137</v>
      </c>
      <c r="G17" s="8">
        <v>300933</v>
      </c>
      <c r="H17" s="8">
        <v>83204</v>
      </c>
      <c r="I17" s="9"/>
      <c r="J17" s="10"/>
      <c r="K17" s="11"/>
    </row>
    <row r="18" spans="1:11" ht="22.7" customHeight="1" x14ac:dyDescent="0.2">
      <c r="A18" s="12"/>
      <c r="B18" s="13" t="s">
        <v>56</v>
      </c>
      <c r="C18" s="6"/>
      <c r="D18" s="6"/>
      <c r="E18" s="7"/>
      <c r="F18" s="8">
        <v>382487</v>
      </c>
      <c r="G18" s="8">
        <v>298863</v>
      </c>
      <c r="H18" s="8">
        <v>83624</v>
      </c>
      <c r="I18" s="9"/>
      <c r="J18" s="10"/>
      <c r="K18" s="11"/>
    </row>
    <row r="19" spans="1:11" ht="22.7" customHeight="1" x14ac:dyDescent="0.2">
      <c r="A19" s="14"/>
      <c r="B19" s="15"/>
      <c r="C19" s="13" t="s">
        <v>57</v>
      </c>
      <c r="D19" s="6"/>
      <c r="E19" s="7"/>
      <c r="F19" s="8">
        <v>382487</v>
      </c>
      <c r="G19" s="8">
        <v>298863</v>
      </c>
      <c r="H19" s="8">
        <v>83624</v>
      </c>
      <c r="I19" s="9"/>
      <c r="J19" s="10"/>
      <c r="K19" s="11"/>
    </row>
    <row r="20" spans="1:11" ht="22.7" customHeight="1" x14ac:dyDescent="0.2">
      <c r="A20" s="14"/>
      <c r="B20" s="16"/>
      <c r="C20" s="16"/>
      <c r="D20" s="13" t="s">
        <v>58</v>
      </c>
      <c r="E20" s="7"/>
      <c r="F20" s="8">
        <v>340037</v>
      </c>
      <c r="G20" s="8">
        <v>251673</v>
      </c>
      <c r="H20" s="8">
        <v>88364</v>
      </c>
      <c r="I20" s="9"/>
      <c r="J20" s="10"/>
      <c r="K20" s="11"/>
    </row>
    <row r="21" spans="1:11" ht="22.7" customHeight="1" x14ac:dyDescent="0.2">
      <c r="A21" s="14"/>
      <c r="B21" s="16"/>
      <c r="C21" s="16"/>
      <c r="D21" s="16"/>
      <c r="E21" s="17" t="s">
        <v>58</v>
      </c>
      <c r="F21" s="8">
        <v>340037</v>
      </c>
      <c r="G21" s="8">
        <v>0</v>
      </c>
      <c r="H21" s="8">
        <v>0</v>
      </c>
      <c r="I21" s="9" t="s">
        <v>59</v>
      </c>
      <c r="J21" s="19">
        <v>328897000</v>
      </c>
      <c r="K21" s="11"/>
    </row>
    <row r="22" spans="1:11" ht="22.7" customHeight="1" x14ac:dyDescent="0.2">
      <c r="A22" s="14"/>
      <c r="B22" s="16"/>
      <c r="C22" s="16"/>
      <c r="D22" s="16"/>
      <c r="E22" s="20"/>
      <c r="F22" s="21"/>
      <c r="G22" s="21"/>
      <c r="H22" s="21"/>
      <c r="I22" s="9" t="s">
        <v>60</v>
      </c>
      <c r="J22" s="19">
        <v>10640000</v>
      </c>
      <c r="K22" s="11"/>
    </row>
    <row r="23" spans="1:11" ht="22.7" customHeight="1" x14ac:dyDescent="0.2">
      <c r="A23" s="14"/>
      <c r="B23" s="16"/>
      <c r="C23" s="16"/>
      <c r="D23" s="16"/>
      <c r="E23" s="20"/>
      <c r="F23" s="21"/>
      <c r="G23" s="21"/>
      <c r="H23" s="21"/>
      <c r="I23" s="9" t="s">
        <v>61</v>
      </c>
      <c r="J23" s="19">
        <v>500000</v>
      </c>
      <c r="K23" s="11"/>
    </row>
    <row r="24" spans="1:11" ht="22.7" customHeight="1" x14ac:dyDescent="0.2">
      <c r="A24" s="14"/>
      <c r="B24" s="16"/>
      <c r="C24" s="16"/>
      <c r="D24" s="13" t="s">
        <v>62</v>
      </c>
      <c r="E24" s="7"/>
      <c r="F24" s="8">
        <v>26400</v>
      </c>
      <c r="G24" s="8">
        <v>26400</v>
      </c>
      <c r="H24" s="8">
        <v>0</v>
      </c>
      <c r="I24" s="9"/>
      <c r="J24" s="10"/>
      <c r="K24" s="11"/>
    </row>
    <row r="25" spans="1:11" ht="22.7" customHeight="1" x14ac:dyDescent="0.2">
      <c r="A25" s="14"/>
      <c r="B25" s="16"/>
      <c r="C25" s="16"/>
      <c r="D25" s="16"/>
      <c r="E25" s="17" t="s">
        <v>63</v>
      </c>
      <c r="F25" s="8">
        <v>26400</v>
      </c>
      <c r="G25" s="8">
        <v>0</v>
      </c>
      <c r="H25" s="8">
        <v>0</v>
      </c>
      <c r="I25" s="9" t="s">
        <v>64</v>
      </c>
      <c r="J25" s="19">
        <v>26400000</v>
      </c>
      <c r="K25" s="11"/>
    </row>
    <row r="26" spans="1:11" ht="22.7" customHeight="1" x14ac:dyDescent="0.2">
      <c r="A26" s="14"/>
      <c r="B26" s="16"/>
      <c r="C26" s="16"/>
      <c r="D26" s="13" t="s">
        <v>65</v>
      </c>
      <c r="E26" s="7"/>
      <c r="F26" s="8">
        <v>6600</v>
      </c>
      <c r="G26" s="8">
        <v>10395</v>
      </c>
      <c r="H26" s="8">
        <v>-3795</v>
      </c>
      <c r="I26" s="9"/>
      <c r="J26" s="10"/>
      <c r="K26" s="11"/>
    </row>
    <row r="27" spans="1:11" ht="22.7" customHeight="1" x14ac:dyDescent="0.2">
      <c r="A27" s="14"/>
      <c r="B27" s="16"/>
      <c r="C27" s="16"/>
      <c r="D27" s="16"/>
      <c r="E27" s="17" t="s">
        <v>66</v>
      </c>
      <c r="F27" s="8">
        <v>6600</v>
      </c>
      <c r="G27" s="8">
        <v>0</v>
      </c>
      <c r="H27" s="8">
        <v>0</v>
      </c>
      <c r="I27" s="9" t="s">
        <v>67</v>
      </c>
      <c r="J27" s="19">
        <v>1650000</v>
      </c>
      <c r="K27" s="11"/>
    </row>
    <row r="28" spans="1:11" ht="22.7" customHeight="1" x14ac:dyDescent="0.2">
      <c r="A28" s="14"/>
      <c r="B28" s="16"/>
      <c r="C28" s="16"/>
      <c r="D28" s="16"/>
      <c r="E28" s="20"/>
      <c r="F28" s="21"/>
      <c r="G28" s="21"/>
      <c r="H28" s="21"/>
      <c r="I28" s="9" t="s">
        <v>68</v>
      </c>
      <c r="J28" s="19">
        <v>1650000</v>
      </c>
      <c r="K28" s="11"/>
    </row>
    <row r="29" spans="1:11" ht="22.7" customHeight="1" x14ac:dyDescent="0.2">
      <c r="A29" s="14"/>
      <c r="B29" s="16"/>
      <c r="C29" s="16"/>
      <c r="D29" s="16"/>
      <c r="E29" s="20"/>
      <c r="F29" s="21"/>
      <c r="G29" s="21"/>
      <c r="H29" s="21"/>
      <c r="I29" s="9" t="s">
        <v>69</v>
      </c>
      <c r="J29" s="19">
        <v>3300000</v>
      </c>
      <c r="K29" s="11"/>
    </row>
    <row r="30" spans="1:11" ht="22.7" customHeight="1" x14ac:dyDescent="0.2">
      <c r="A30" s="14"/>
      <c r="B30" s="16"/>
      <c r="C30" s="16"/>
      <c r="D30" s="13" t="s">
        <v>70</v>
      </c>
      <c r="E30" s="7"/>
      <c r="F30" s="8">
        <v>9450</v>
      </c>
      <c r="G30" s="8">
        <v>10395</v>
      </c>
      <c r="H30" s="8">
        <v>-945</v>
      </c>
      <c r="I30" s="9"/>
      <c r="J30" s="10"/>
      <c r="K30" s="11"/>
    </row>
    <row r="31" spans="1:11" ht="22.7" customHeight="1" x14ac:dyDescent="0.2">
      <c r="A31" s="14"/>
      <c r="B31" s="16"/>
      <c r="C31" s="16"/>
      <c r="D31" s="16"/>
      <c r="E31" s="17" t="s">
        <v>71</v>
      </c>
      <c r="F31" s="8">
        <v>9450</v>
      </c>
      <c r="G31" s="8">
        <v>0</v>
      </c>
      <c r="H31" s="8">
        <v>0</v>
      </c>
      <c r="I31" s="9" t="s">
        <v>72</v>
      </c>
      <c r="J31" s="19">
        <v>9450000</v>
      </c>
      <c r="K31" s="11"/>
    </row>
    <row r="32" spans="1:11" ht="22.7" customHeight="1" x14ac:dyDescent="0.2">
      <c r="A32" s="12"/>
      <c r="B32" s="13" t="s">
        <v>73</v>
      </c>
      <c r="C32" s="6"/>
      <c r="D32" s="6"/>
      <c r="E32" s="7"/>
      <c r="F32" s="8">
        <v>1650</v>
      </c>
      <c r="G32" s="8">
        <v>2070</v>
      </c>
      <c r="H32" s="8">
        <v>-420</v>
      </c>
      <c r="I32" s="9"/>
      <c r="J32" s="10"/>
      <c r="K32" s="11"/>
    </row>
    <row r="33" spans="1:11" ht="22.7" customHeight="1" x14ac:dyDescent="0.2">
      <c r="A33" s="14"/>
      <c r="B33" s="15"/>
      <c r="C33" s="13" t="s">
        <v>74</v>
      </c>
      <c r="D33" s="6"/>
      <c r="E33" s="7"/>
      <c r="F33" s="8">
        <v>710</v>
      </c>
      <c r="G33" s="8">
        <v>930</v>
      </c>
      <c r="H33" s="8">
        <v>-220</v>
      </c>
      <c r="I33" s="9"/>
      <c r="J33" s="10"/>
      <c r="K33" s="11"/>
    </row>
    <row r="34" spans="1:11" ht="22.7" customHeight="1" x14ac:dyDescent="0.2">
      <c r="A34" s="22"/>
      <c r="B34" s="23"/>
      <c r="C34" s="23"/>
      <c r="D34" s="24" t="s">
        <v>74</v>
      </c>
      <c r="E34" s="25"/>
      <c r="F34" s="8">
        <v>710</v>
      </c>
      <c r="G34" s="8">
        <v>930</v>
      </c>
      <c r="H34" s="8">
        <v>-220</v>
      </c>
      <c r="I34" s="9"/>
      <c r="J34" s="10"/>
      <c r="K34" s="11"/>
    </row>
    <row r="35" spans="1:11" ht="24.2" customHeight="1" x14ac:dyDescent="0.2"/>
    <row r="36" spans="1:11" ht="2.1" customHeight="1" x14ac:dyDescent="0.2"/>
    <row r="37" spans="1:11" ht="5.85" customHeight="1" x14ac:dyDescent="0.2"/>
    <row r="38" spans="1:11" ht="17.100000000000001" customHeight="1" x14ac:dyDescent="0.2">
      <c r="A38" s="170" t="s">
        <v>75</v>
      </c>
      <c r="B38" s="170"/>
      <c r="C38" s="170"/>
      <c r="D38" s="170"/>
      <c r="E38" s="170"/>
      <c r="F38" s="170"/>
      <c r="G38" s="170"/>
      <c r="H38" s="170"/>
      <c r="I38" s="26" t="s">
        <v>76</v>
      </c>
      <c r="J38" s="171" t="s">
        <v>32</v>
      </c>
      <c r="K38" s="171"/>
    </row>
    <row r="39" spans="1:11" ht="50.45" customHeight="1" x14ac:dyDescent="0.2"/>
    <row r="40" spans="1:11" ht="32.1" customHeight="1" x14ac:dyDescent="0.2">
      <c r="A40" s="165" t="s">
        <v>34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</row>
    <row r="41" spans="1:11" ht="13.35" customHeight="1" x14ac:dyDescent="0.2"/>
    <row r="42" spans="1:11" ht="17.100000000000001" customHeight="1" x14ac:dyDescent="0.2">
      <c r="A42" s="166" t="s">
        <v>35</v>
      </c>
      <c r="B42" s="166"/>
      <c r="C42" s="166"/>
      <c r="D42" s="166"/>
      <c r="E42" s="3" t="s">
        <v>5</v>
      </c>
      <c r="F42" s="167" t="s">
        <v>9</v>
      </c>
      <c r="G42" s="167"/>
      <c r="H42" s="167"/>
      <c r="I42" s="167"/>
      <c r="J42" s="167"/>
      <c r="K42" s="167"/>
    </row>
    <row r="43" spans="1:11" ht="22.7" customHeight="1" x14ac:dyDescent="0.2">
      <c r="A43" s="168" t="s">
        <v>36</v>
      </c>
      <c r="B43" s="168"/>
      <c r="C43" s="168"/>
      <c r="D43" s="168"/>
      <c r="E43" s="168"/>
      <c r="F43" s="168" t="s">
        <v>3</v>
      </c>
      <c r="G43" s="169" t="s">
        <v>37</v>
      </c>
      <c r="H43" s="168" t="s">
        <v>4</v>
      </c>
      <c r="I43" s="168" t="s">
        <v>38</v>
      </c>
      <c r="J43" s="168"/>
      <c r="K43" s="168" t="s">
        <v>39</v>
      </c>
    </row>
    <row r="44" spans="1:11" ht="22.7" customHeight="1" x14ac:dyDescent="0.2">
      <c r="A44" s="4" t="s">
        <v>12</v>
      </c>
      <c r="B44" s="4" t="s">
        <v>13</v>
      </c>
      <c r="C44" s="4" t="s">
        <v>40</v>
      </c>
      <c r="D44" s="4" t="s">
        <v>41</v>
      </c>
      <c r="E44" s="4" t="s">
        <v>42</v>
      </c>
      <c r="F44" s="168"/>
      <c r="G44" s="169"/>
      <c r="H44" s="168"/>
      <c r="I44" s="168"/>
      <c r="J44" s="168"/>
      <c r="K44" s="168"/>
    </row>
    <row r="45" spans="1:11" ht="22.7" customHeight="1" x14ac:dyDescent="0.2">
      <c r="A45" s="27"/>
      <c r="B45" s="28"/>
      <c r="C45" s="28"/>
      <c r="D45" s="28"/>
      <c r="E45" s="17" t="s">
        <v>77</v>
      </c>
      <c r="F45" s="8">
        <v>700</v>
      </c>
      <c r="G45" s="8">
        <v>0</v>
      </c>
      <c r="H45" s="8">
        <v>0</v>
      </c>
      <c r="I45" s="9" t="s">
        <v>78</v>
      </c>
      <c r="J45" s="19">
        <v>200000</v>
      </c>
      <c r="K45" s="11"/>
    </row>
    <row r="46" spans="1:11" ht="22.7" customHeight="1" x14ac:dyDescent="0.2">
      <c r="A46" s="14"/>
      <c r="B46" s="16"/>
      <c r="C46" s="16"/>
      <c r="D46" s="16"/>
      <c r="E46" s="20"/>
      <c r="F46" s="21"/>
      <c r="G46" s="21"/>
      <c r="H46" s="21"/>
      <c r="I46" s="9" t="s">
        <v>79</v>
      </c>
      <c r="J46" s="19">
        <v>500000</v>
      </c>
      <c r="K46" s="11"/>
    </row>
    <row r="47" spans="1:11" ht="22.7" customHeight="1" x14ac:dyDescent="0.2">
      <c r="A47" s="14"/>
      <c r="B47" s="16"/>
      <c r="C47" s="16"/>
      <c r="D47" s="16"/>
      <c r="E47" s="17" t="s">
        <v>80</v>
      </c>
      <c r="F47" s="8">
        <v>10</v>
      </c>
      <c r="G47" s="8">
        <v>0</v>
      </c>
      <c r="H47" s="8">
        <v>0</v>
      </c>
      <c r="I47" s="9" t="s">
        <v>81</v>
      </c>
      <c r="J47" s="19">
        <v>10000</v>
      </c>
      <c r="K47" s="11"/>
    </row>
    <row r="48" spans="1:11" ht="22.7" customHeight="1" x14ac:dyDescent="0.2">
      <c r="A48" s="14"/>
      <c r="B48" s="15"/>
      <c r="C48" s="13" t="s">
        <v>82</v>
      </c>
      <c r="D48" s="6"/>
      <c r="E48" s="7"/>
      <c r="F48" s="8">
        <v>100</v>
      </c>
      <c r="G48" s="8">
        <v>200</v>
      </c>
      <c r="H48" s="8">
        <v>-100</v>
      </c>
      <c r="I48" s="9"/>
      <c r="J48" s="10"/>
      <c r="K48" s="11"/>
    </row>
    <row r="49" spans="1:11" ht="22.7" customHeight="1" x14ac:dyDescent="0.2">
      <c r="A49" s="14"/>
      <c r="B49" s="16"/>
      <c r="C49" s="16"/>
      <c r="D49" s="13" t="s">
        <v>83</v>
      </c>
      <c r="E49" s="7"/>
      <c r="F49" s="8">
        <v>100</v>
      </c>
      <c r="G49" s="8">
        <v>200</v>
      </c>
      <c r="H49" s="8">
        <v>-100</v>
      </c>
      <c r="I49" s="9"/>
      <c r="J49" s="10"/>
      <c r="K49" s="11"/>
    </row>
    <row r="50" spans="1:11" ht="22.7" customHeight="1" x14ac:dyDescent="0.2">
      <c r="A50" s="14"/>
      <c r="B50" s="16"/>
      <c r="C50" s="16"/>
      <c r="D50" s="16"/>
      <c r="E50" s="17" t="s">
        <v>83</v>
      </c>
      <c r="F50" s="8">
        <v>100</v>
      </c>
      <c r="G50" s="8">
        <v>0</v>
      </c>
      <c r="H50" s="8">
        <v>0</v>
      </c>
      <c r="I50" s="9" t="s">
        <v>84</v>
      </c>
      <c r="J50" s="19">
        <v>100000</v>
      </c>
      <c r="K50" s="11"/>
    </row>
    <row r="51" spans="1:11" ht="22.7" customHeight="1" x14ac:dyDescent="0.2">
      <c r="A51" s="14"/>
      <c r="B51" s="15"/>
      <c r="C51" s="13" t="s">
        <v>85</v>
      </c>
      <c r="D51" s="6"/>
      <c r="E51" s="7"/>
      <c r="F51" s="8">
        <v>840</v>
      </c>
      <c r="G51" s="8">
        <v>940</v>
      </c>
      <c r="H51" s="8">
        <v>-100</v>
      </c>
      <c r="I51" s="9"/>
      <c r="J51" s="10"/>
      <c r="K51" s="11"/>
    </row>
    <row r="52" spans="1:11" ht="22.7" customHeight="1" x14ac:dyDescent="0.2">
      <c r="A52" s="14"/>
      <c r="B52" s="16"/>
      <c r="C52" s="16"/>
      <c r="D52" s="13" t="s">
        <v>86</v>
      </c>
      <c r="E52" s="7"/>
      <c r="F52" s="8">
        <v>740</v>
      </c>
      <c r="G52" s="8">
        <v>840</v>
      </c>
      <c r="H52" s="8">
        <v>-100</v>
      </c>
      <c r="I52" s="9"/>
      <c r="J52" s="10"/>
      <c r="K52" s="11"/>
    </row>
    <row r="53" spans="1:11" ht="22.7" customHeight="1" x14ac:dyDescent="0.2">
      <c r="A53" s="14"/>
      <c r="B53" s="16"/>
      <c r="C53" s="16"/>
      <c r="D53" s="16"/>
      <c r="E53" s="17" t="s">
        <v>86</v>
      </c>
      <c r="F53" s="8">
        <v>740</v>
      </c>
      <c r="G53" s="8">
        <v>0</v>
      </c>
      <c r="H53" s="8">
        <v>0</v>
      </c>
      <c r="I53" s="9" t="s">
        <v>87</v>
      </c>
      <c r="J53" s="19">
        <v>600000</v>
      </c>
      <c r="K53" s="11"/>
    </row>
    <row r="54" spans="1:11" ht="22.7" customHeight="1" x14ac:dyDescent="0.2">
      <c r="A54" s="14"/>
      <c r="B54" s="16"/>
      <c r="C54" s="16"/>
      <c r="D54" s="16"/>
      <c r="E54" s="20"/>
      <c r="F54" s="21"/>
      <c r="G54" s="21"/>
      <c r="H54" s="21"/>
      <c r="I54" s="9" t="s">
        <v>88</v>
      </c>
      <c r="J54" s="19">
        <v>140000</v>
      </c>
      <c r="K54" s="11"/>
    </row>
    <row r="55" spans="1:11" ht="22.7" customHeight="1" x14ac:dyDescent="0.2">
      <c r="A55" s="14"/>
      <c r="B55" s="16"/>
      <c r="C55" s="16"/>
      <c r="D55" s="13" t="s">
        <v>89</v>
      </c>
      <c r="E55" s="7"/>
      <c r="F55" s="8">
        <v>100</v>
      </c>
      <c r="G55" s="8">
        <v>100</v>
      </c>
      <c r="H55" s="8">
        <v>0</v>
      </c>
      <c r="I55" s="9"/>
      <c r="J55" s="10"/>
      <c r="K55" s="11"/>
    </row>
    <row r="56" spans="1:11" ht="22.7" customHeight="1" x14ac:dyDescent="0.2">
      <c r="A56" s="14"/>
      <c r="B56" s="16"/>
      <c r="C56" s="16"/>
      <c r="D56" s="16"/>
      <c r="E56" s="17" t="s">
        <v>90</v>
      </c>
      <c r="F56" s="8">
        <v>100</v>
      </c>
      <c r="G56" s="8">
        <v>0</v>
      </c>
      <c r="H56" s="8">
        <v>0</v>
      </c>
      <c r="I56" s="9" t="s">
        <v>91</v>
      </c>
      <c r="J56" s="19">
        <v>100000</v>
      </c>
      <c r="K56" s="11"/>
    </row>
    <row r="57" spans="1:11" ht="22.7" customHeight="1" x14ac:dyDescent="0.2">
      <c r="A57" s="5" t="s">
        <v>92</v>
      </c>
      <c r="B57" s="6"/>
      <c r="C57" s="6"/>
      <c r="D57" s="6"/>
      <c r="E57" s="7"/>
      <c r="F57" s="8">
        <v>8000</v>
      </c>
      <c r="G57" s="8">
        <v>26464</v>
      </c>
      <c r="H57" s="8">
        <v>-18464</v>
      </c>
      <c r="I57" s="9"/>
      <c r="J57" s="10"/>
      <c r="K57" s="11"/>
    </row>
    <row r="58" spans="1:11" ht="22.7" customHeight="1" x14ac:dyDescent="0.2">
      <c r="A58" s="12"/>
      <c r="B58" s="13" t="s">
        <v>93</v>
      </c>
      <c r="C58" s="6"/>
      <c r="D58" s="6"/>
      <c r="E58" s="7"/>
      <c r="F58" s="8">
        <v>8000</v>
      </c>
      <c r="G58" s="8">
        <v>26464</v>
      </c>
      <c r="H58" s="8">
        <v>-18464</v>
      </c>
      <c r="I58" s="9"/>
      <c r="J58" s="10"/>
      <c r="K58" s="11"/>
    </row>
    <row r="59" spans="1:11" ht="22.7" customHeight="1" x14ac:dyDescent="0.2">
      <c r="A59" s="14"/>
      <c r="B59" s="15"/>
      <c r="C59" s="13" t="s">
        <v>94</v>
      </c>
      <c r="D59" s="6"/>
      <c r="E59" s="7"/>
      <c r="F59" s="8">
        <v>8000</v>
      </c>
      <c r="G59" s="8">
        <v>26464</v>
      </c>
      <c r="H59" s="8">
        <v>-18464</v>
      </c>
      <c r="I59" s="9"/>
      <c r="J59" s="10"/>
      <c r="K59" s="11"/>
    </row>
    <row r="60" spans="1:11" ht="22.7" customHeight="1" x14ac:dyDescent="0.2">
      <c r="A60" s="14"/>
      <c r="B60" s="16"/>
      <c r="C60" s="16"/>
      <c r="D60" s="13" t="s">
        <v>94</v>
      </c>
      <c r="E60" s="7"/>
      <c r="F60" s="8">
        <v>8000</v>
      </c>
      <c r="G60" s="8">
        <v>26464</v>
      </c>
      <c r="H60" s="8">
        <v>-18464</v>
      </c>
      <c r="I60" s="9"/>
      <c r="J60" s="10"/>
      <c r="K60" s="11"/>
    </row>
    <row r="61" spans="1:11" ht="22.7" customHeight="1" x14ac:dyDescent="0.2">
      <c r="A61" s="14"/>
      <c r="B61" s="16"/>
      <c r="C61" s="16"/>
      <c r="D61" s="16"/>
      <c r="E61" s="17" t="s">
        <v>94</v>
      </c>
      <c r="F61" s="8">
        <v>8000</v>
      </c>
      <c r="G61" s="8">
        <v>0</v>
      </c>
      <c r="H61" s="8">
        <v>0</v>
      </c>
      <c r="I61" s="9" t="s">
        <v>95</v>
      </c>
      <c r="J61" s="19">
        <v>8000000</v>
      </c>
      <c r="K61" s="11"/>
    </row>
    <row r="62" spans="1:11" ht="22.7" customHeight="1" x14ac:dyDescent="0.2">
      <c r="A62" s="168" t="s">
        <v>96</v>
      </c>
      <c r="B62" s="168"/>
      <c r="C62" s="168"/>
      <c r="D62" s="168"/>
      <c r="E62" s="168"/>
      <c r="F62" s="8">
        <v>3938087</v>
      </c>
      <c r="G62" s="8">
        <v>3905223</v>
      </c>
      <c r="H62" s="29">
        <v>32864</v>
      </c>
      <c r="I62" s="30"/>
      <c r="J62" s="31"/>
      <c r="K62" s="32"/>
    </row>
    <row r="63" spans="1:11" ht="251.45" customHeight="1" x14ac:dyDescent="0.2"/>
    <row r="64" spans="1:11" ht="2.1" customHeight="1" x14ac:dyDescent="0.2"/>
    <row r="65" spans="1:11" ht="5.85" customHeight="1" x14ac:dyDescent="0.2"/>
    <row r="66" spans="1:11" ht="17.100000000000001" customHeight="1" x14ac:dyDescent="0.2">
      <c r="A66" s="170" t="s">
        <v>97</v>
      </c>
      <c r="B66" s="170"/>
      <c r="C66" s="170"/>
      <c r="D66" s="170"/>
      <c r="E66" s="170"/>
      <c r="F66" s="170"/>
      <c r="G66" s="170"/>
      <c r="H66" s="170"/>
      <c r="I66" s="26" t="s">
        <v>76</v>
      </c>
      <c r="J66" s="171" t="s">
        <v>32</v>
      </c>
      <c r="K66" s="171"/>
    </row>
  </sheetData>
  <mergeCells count="23">
    <mergeCell ref="A62:E62"/>
    <mergeCell ref="A66:H66"/>
    <mergeCell ref="J66:K66"/>
    <mergeCell ref="A38:H38"/>
    <mergeCell ref="J38:K38"/>
    <mergeCell ref="A40:K40"/>
    <mergeCell ref="A42:D42"/>
    <mergeCell ref="F42:K42"/>
    <mergeCell ref="A43:E43"/>
    <mergeCell ref="F43:F44"/>
    <mergeCell ref="G43:G44"/>
    <mergeCell ref="H43:H44"/>
    <mergeCell ref="I43:J44"/>
    <mergeCell ref="K43:K44"/>
    <mergeCell ref="A2:K2"/>
    <mergeCell ref="A4:D4"/>
    <mergeCell ref="F4:K4"/>
    <mergeCell ref="A5:E5"/>
    <mergeCell ref="F5:F6"/>
    <mergeCell ref="G5:G6"/>
    <mergeCell ref="H5:H6"/>
    <mergeCell ref="I5:J6"/>
    <mergeCell ref="K5:K6"/>
  </mergeCells>
  <phoneticPr fontId="4" type="noConversion"/>
  <pageMargins left="0" right="0" top="0" bottom="0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J520"/>
  <sheetViews>
    <sheetView zoomScaleNormal="100" zoomScaleSheetLayoutView="100" workbookViewId="0">
      <selection activeCell="M10" sqref="M10"/>
    </sheetView>
  </sheetViews>
  <sheetFormatPr defaultRowHeight="12.75" x14ac:dyDescent="0.2"/>
  <cols>
    <col min="1" max="3" width="4" style="33" customWidth="1"/>
    <col min="4" max="4" width="6.140625" style="33" customWidth="1"/>
    <col min="5" max="5" width="16.140625" style="33" customWidth="1"/>
    <col min="6" max="8" width="7.7109375" style="33" customWidth="1"/>
    <col min="9" max="9" width="29.28515625" style="33" customWidth="1"/>
    <col min="10" max="10" width="13.5703125" style="33" customWidth="1"/>
    <col min="11" max="16384" width="9.140625" style="33"/>
  </cols>
  <sheetData>
    <row r="1" spans="1:10" ht="20.100000000000001" customHeight="1" x14ac:dyDescent="0.2"/>
    <row r="2" spans="1:10" ht="32.1" customHeight="1" x14ac:dyDescent="0.2">
      <c r="A2" s="172" t="s">
        <v>98</v>
      </c>
      <c r="B2" s="172"/>
      <c r="C2" s="172"/>
      <c r="D2" s="172"/>
      <c r="E2" s="172"/>
      <c r="F2" s="172"/>
      <c r="G2" s="172"/>
      <c r="H2" s="172"/>
      <c r="I2" s="172"/>
      <c r="J2" s="172"/>
    </row>
    <row r="3" spans="1:10" ht="10.5" customHeight="1" x14ac:dyDescent="0.2"/>
    <row r="4" spans="1:10" ht="17.100000000000001" customHeight="1" x14ac:dyDescent="0.2">
      <c r="A4" s="173" t="s">
        <v>35</v>
      </c>
      <c r="B4" s="173"/>
      <c r="C4" s="173"/>
      <c r="D4" s="173"/>
      <c r="E4" s="34" t="s">
        <v>5</v>
      </c>
      <c r="F4" s="174" t="s">
        <v>9</v>
      </c>
      <c r="G4" s="174"/>
      <c r="H4" s="174"/>
      <c r="I4" s="174"/>
      <c r="J4" s="174"/>
    </row>
    <row r="5" spans="1:10" ht="22.7" customHeight="1" x14ac:dyDescent="0.2">
      <c r="A5" s="175" t="s">
        <v>99</v>
      </c>
      <c r="B5" s="175"/>
      <c r="C5" s="175"/>
      <c r="D5" s="175"/>
      <c r="E5" s="175"/>
      <c r="F5" s="175" t="s">
        <v>3</v>
      </c>
      <c r="G5" s="176" t="s">
        <v>37</v>
      </c>
      <c r="H5" s="176" t="s">
        <v>100</v>
      </c>
      <c r="I5" s="175" t="s">
        <v>38</v>
      </c>
      <c r="J5" s="175"/>
    </row>
    <row r="6" spans="1:10" ht="22.7" customHeight="1" x14ac:dyDescent="0.2">
      <c r="A6" s="36" t="s">
        <v>101</v>
      </c>
      <c r="B6" s="36" t="s">
        <v>102</v>
      </c>
      <c r="C6" s="36" t="s">
        <v>103</v>
      </c>
      <c r="D6" s="36" t="s">
        <v>104</v>
      </c>
      <c r="E6" s="36" t="s">
        <v>42</v>
      </c>
      <c r="F6" s="175"/>
      <c r="G6" s="176"/>
      <c r="H6" s="176"/>
      <c r="I6" s="175"/>
      <c r="J6" s="175"/>
    </row>
    <row r="7" spans="1:10" ht="22.7" customHeight="1" x14ac:dyDescent="0.2">
      <c r="A7" s="37" t="s">
        <v>105</v>
      </c>
      <c r="B7" s="38"/>
      <c r="C7" s="38"/>
      <c r="D7" s="38"/>
      <c r="E7" s="39"/>
      <c r="F7" s="40">
        <v>3114132</v>
      </c>
      <c r="G7" s="40">
        <v>3189742</v>
      </c>
      <c r="H7" s="40">
        <v>-75610</v>
      </c>
      <c r="I7" s="41"/>
      <c r="J7" s="42"/>
    </row>
    <row r="8" spans="1:10" ht="22.7" customHeight="1" x14ac:dyDescent="0.2">
      <c r="A8" s="43"/>
      <c r="B8" s="37" t="s">
        <v>106</v>
      </c>
      <c r="C8" s="38"/>
      <c r="D8" s="38"/>
      <c r="E8" s="39"/>
      <c r="F8" s="40">
        <v>2684365</v>
      </c>
      <c r="G8" s="40">
        <v>2749532</v>
      </c>
      <c r="H8" s="40">
        <v>-65167</v>
      </c>
      <c r="I8" s="41"/>
      <c r="J8" s="42"/>
    </row>
    <row r="9" spans="1:10" ht="22.7" customHeight="1" x14ac:dyDescent="0.2">
      <c r="A9" s="44"/>
      <c r="B9" s="43"/>
      <c r="C9" s="37" t="s">
        <v>107</v>
      </c>
      <c r="D9" s="38"/>
      <c r="E9" s="39"/>
      <c r="F9" s="40">
        <v>2468613</v>
      </c>
      <c r="G9" s="40">
        <v>2564558</v>
      </c>
      <c r="H9" s="40">
        <v>-95945</v>
      </c>
      <c r="I9" s="41"/>
      <c r="J9" s="42"/>
    </row>
    <row r="10" spans="1:10" ht="22.7" customHeight="1" x14ac:dyDescent="0.2">
      <c r="A10" s="44"/>
      <c r="B10" s="45"/>
      <c r="C10" s="45"/>
      <c r="D10" s="37" t="s">
        <v>108</v>
      </c>
      <c r="E10" s="39"/>
      <c r="F10" s="40">
        <v>1600785</v>
      </c>
      <c r="G10" s="40">
        <v>0</v>
      </c>
      <c r="H10" s="40">
        <v>0</v>
      </c>
      <c r="I10" s="41"/>
      <c r="J10" s="42"/>
    </row>
    <row r="11" spans="1:10" ht="22.7" customHeight="1" x14ac:dyDescent="0.2">
      <c r="A11" s="44"/>
      <c r="B11" s="45"/>
      <c r="C11" s="45"/>
      <c r="D11" s="45"/>
      <c r="E11" s="41" t="s">
        <v>109</v>
      </c>
      <c r="F11" s="40">
        <v>1600785</v>
      </c>
      <c r="G11" s="40">
        <v>0</v>
      </c>
      <c r="H11" s="40">
        <v>0</v>
      </c>
      <c r="I11" s="41" t="s">
        <v>110</v>
      </c>
      <c r="J11" s="46">
        <v>1600785000</v>
      </c>
    </row>
    <row r="12" spans="1:10" ht="22.7" customHeight="1" x14ac:dyDescent="0.2">
      <c r="A12" s="44"/>
      <c r="B12" s="45"/>
      <c r="C12" s="45"/>
      <c r="D12" s="37" t="s">
        <v>111</v>
      </c>
      <c r="E12" s="39"/>
      <c r="F12" s="40">
        <v>494798</v>
      </c>
      <c r="G12" s="40">
        <v>0</v>
      </c>
      <c r="H12" s="40">
        <v>0</v>
      </c>
      <c r="I12" s="41"/>
      <c r="J12" s="42"/>
    </row>
    <row r="13" spans="1:10" ht="22.7" customHeight="1" x14ac:dyDescent="0.2">
      <c r="A13" s="44"/>
      <c r="B13" s="45"/>
      <c r="C13" s="45"/>
      <c r="D13" s="45"/>
      <c r="E13" s="41" t="s">
        <v>112</v>
      </c>
      <c r="F13" s="40">
        <v>174376</v>
      </c>
      <c r="G13" s="40">
        <v>0</v>
      </c>
      <c r="H13" s="40">
        <v>0</v>
      </c>
      <c r="I13" s="41" t="s">
        <v>113</v>
      </c>
      <c r="J13" s="46">
        <v>133872000</v>
      </c>
    </row>
    <row r="14" spans="1:10" ht="22.7" customHeight="1" x14ac:dyDescent="0.2">
      <c r="A14" s="44"/>
      <c r="B14" s="45"/>
      <c r="C14" s="45"/>
      <c r="D14" s="45"/>
      <c r="E14" s="47"/>
      <c r="F14" s="48"/>
      <c r="G14" s="48"/>
      <c r="H14" s="48"/>
      <c r="I14" s="41" t="s">
        <v>114</v>
      </c>
      <c r="J14" s="46">
        <v>40504000</v>
      </c>
    </row>
    <row r="15" spans="1:10" ht="22.7" customHeight="1" x14ac:dyDescent="0.2">
      <c r="A15" s="44"/>
      <c r="B15" s="45"/>
      <c r="C15" s="45"/>
      <c r="D15" s="45"/>
      <c r="E15" s="41" t="s">
        <v>115</v>
      </c>
      <c r="F15" s="40">
        <v>110272</v>
      </c>
      <c r="G15" s="40">
        <v>0</v>
      </c>
      <c r="H15" s="40">
        <v>0</v>
      </c>
      <c r="I15" s="41" t="s">
        <v>116</v>
      </c>
      <c r="J15" s="46">
        <v>110272000</v>
      </c>
    </row>
    <row r="16" spans="1:10" ht="22.7" customHeight="1" x14ac:dyDescent="0.2">
      <c r="A16" s="44"/>
      <c r="B16" s="45"/>
      <c r="C16" s="45"/>
      <c r="D16" s="45"/>
      <c r="E16" s="41" t="s">
        <v>117</v>
      </c>
      <c r="F16" s="40">
        <v>19921</v>
      </c>
      <c r="G16" s="40">
        <v>0</v>
      </c>
      <c r="H16" s="40">
        <v>0</v>
      </c>
      <c r="I16" s="41" t="s">
        <v>118</v>
      </c>
      <c r="J16" s="46">
        <v>19921000</v>
      </c>
    </row>
    <row r="17" spans="1:10" ht="22.7" customHeight="1" x14ac:dyDescent="0.2">
      <c r="A17" s="44"/>
      <c r="B17" s="45"/>
      <c r="C17" s="45"/>
      <c r="D17" s="45"/>
      <c r="E17" s="41" t="s">
        <v>119</v>
      </c>
      <c r="F17" s="40">
        <v>3707</v>
      </c>
      <c r="G17" s="40">
        <v>0</v>
      </c>
      <c r="H17" s="40">
        <v>0</v>
      </c>
      <c r="I17" s="41" t="s">
        <v>120</v>
      </c>
      <c r="J17" s="46">
        <v>3707000</v>
      </c>
    </row>
    <row r="18" spans="1:10" ht="22.7" customHeight="1" x14ac:dyDescent="0.2">
      <c r="A18" s="44"/>
      <c r="B18" s="45"/>
      <c r="C18" s="45"/>
      <c r="D18" s="45"/>
      <c r="E18" s="41" t="s">
        <v>121</v>
      </c>
      <c r="F18" s="40">
        <v>12500</v>
      </c>
      <c r="G18" s="40">
        <v>0</v>
      </c>
      <c r="H18" s="40">
        <v>0</v>
      </c>
      <c r="I18" s="41" t="s">
        <v>122</v>
      </c>
      <c r="J18" s="46">
        <v>12500000</v>
      </c>
    </row>
    <row r="19" spans="1:10" ht="22.7" customHeight="1" x14ac:dyDescent="0.2">
      <c r="A19" s="44"/>
      <c r="B19" s="45"/>
      <c r="C19" s="45"/>
      <c r="D19" s="45"/>
      <c r="E19" s="41" t="s">
        <v>123</v>
      </c>
      <c r="F19" s="40">
        <v>900</v>
      </c>
      <c r="G19" s="40">
        <v>0</v>
      </c>
      <c r="H19" s="40">
        <v>0</v>
      </c>
      <c r="I19" s="41" t="s">
        <v>124</v>
      </c>
      <c r="J19" s="46">
        <v>900000</v>
      </c>
    </row>
    <row r="20" spans="1:10" ht="22.7" customHeight="1" x14ac:dyDescent="0.2">
      <c r="A20" s="44"/>
      <c r="B20" s="45"/>
      <c r="C20" s="45"/>
      <c r="D20" s="45"/>
      <c r="E20" s="41" t="s">
        <v>125</v>
      </c>
      <c r="F20" s="40">
        <v>86388</v>
      </c>
      <c r="G20" s="40">
        <v>0</v>
      </c>
      <c r="H20" s="40">
        <v>0</v>
      </c>
      <c r="I20" s="41" t="s">
        <v>126</v>
      </c>
      <c r="J20" s="46">
        <v>86388000</v>
      </c>
    </row>
    <row r="21" spans="1:10" ht="22.7" customHeight="1" x14ac:dyDescent="0.2">
      <c r="A21" s="44"/>
      <c r="B21" s="45"/>
      <c r="C21" s="45"/>
      <c r="D21" s="45"/>
      <c r="E21" s="41" t="s">
        <v>127</v>
      </c>
      <c r="F21" s="40">
        <v>8400</v>
      </c>
      <c r="G21" s="40">
        <v>0</v>
      </c>
      <c r="H21" s="40">
        <v>0</v>
      </c>
      <c r="I21" s="41" t="s">
        <v>128</v>
      </c>
      <c r="J21" s="46">
        <v>8400000</v>
      </c>
    </row>
    <row r="22" spans="1:10" ht="22.7" customHeight="1" x14ac:dyDescent="0.2">
      <c r="A22" s="44"/>
      <c r="B22" s="45"/>
      <c r="C22" s="45"/>
      <c r="D22" s="45"/>
      <c r="E22" s="41" t="s">
        <v>129</v>
      </c>
      <c r="F22" s="40">
        <v>20280</v>
      </c>
      <c r="G22" s="40">
        <v>0</v>
      </c>
      <c r="H22" s="40">
        <v>0</v>
      </c>
      <c r="I22" s="41" t="s">
        <v>130</v>
      </c>
      <c r="J22" s="46">
        <v>20280000</v>
      </c>
    </row>
    <row r="23" spans="1:10" ht="22.7" customHeight="1" x14ac:dyDescent="0.2">
      <c r="A23" s="44"/>
      <c r="B23" s="45"/>
      <c r="C23" s="45"/>
      <c r="D23" s="45"/>
      <c r="E23" s="41" t="s">
        <v>131</v>
      </c>
      <c r="F23" s="40">
        <v>58054</v>
      </c>
      <c r="G23" s="40">
        <v>0</v>
      </c>
      <c r="H23" s="40">
        <v>0</v>
      </c>
      <c r="I23" s="41" t="s">
        <v>132</v>
      </c>
      <c r="J23" s="46">
        <v>58054000</v>
      </c>
    </row>
    <row r="24" spans="1:10" ht="22.7" customHeight="1" x14ac:dyDescent="0.2">
      <c r="A24" s="44"/>
      <c r="B24" s="45"/>
      <c r="C24" s="45"/>
      <c r="D24" s="37" t="s">
        <v>133</v>
      </c>
      <c r="E24" s="39"/>
      <c r="F24" s="40">
        <v>206489</v>
      </c>
      <c r="G24" s="40">
        <v>0</v>
      </c>
      <c r="H24" s="40">
        <v>0</v>
      </c>
      <c r="I24" s="41"/>
      <c r="J24" s="42"/>
    </row>
    <row r="25" spans="1:10" ht="22.7" customHeight="1" x14ac:dyDescent="0.2">
      <c r="A25" s="44"/>
      <c r="B25" s="45"/>
      <c r="C25" s="45"/>
      <c r="D25" s="45"/>
      <c r="E25" s="41" t="s">
        <v>134</v>
      </c>
      <c r="F25" s="40">
        <v>44922</v>
      </c>
      <c r="G25" s="40">
        <v>0</v>
      </c>
      <c r="H25" s="40">
        <v>0</v>
      </c>
      <c r="I25" s="41" t="s">
        <v>135</v>
      </c>
      <c r="J25" s="46">
        <v>44922000</v>
      </c>
    </row>
    <row r="26" spans="1:10" ht="22.7" customHeight="1" x14ac:dyDescent="0.2">
      <c r="A26" s="44"/>
      <c r="B26" s="45"/>
      <c r="C26" s="45"/>
      <c r="D26" s="45"/>
      <c r="E26" s="41" t="s">
        <v>136</v>
      </c>
      <c r="F26" s="40">
        <v>161567</v>
      </c>
      <c r="G26" s="40">
        <v>0</v>
      </c>
      <c r="H26" s="40">
        <v>0</v>
      </c>
      <c r="I26" s="41" t="s">
        <v>137</v>
      </c>
      <c r="J26" s="46">
        <v>161567000</v>
      </c>
    </row>
    <row r="27" spans="1:10" ht="22.7" customHeight="1" x14ac:dyDescent="0.2">
      <c r="A27" s="44"/>
      <c r="B27" s="45"/>
      <c r="C27" s="45"/>
      <c r="D27" s="37" t="s">
        <v>138</v>
      </c>
      <c r="E27" s="39"/>
      <c r="F27" s="40">
        <v>12603</v>
      </c>
      <c r="G27" s="40">
        <v>0</v>
      </c>
      <c r="H27" s="40">
        <v>0</v>
      </c>
      <c r="I27" s="41"/>
      <c r="J27" s="42"/>
    </row>
    <row r="28" spans="1:10" ht="22.7" customHeight="1" x14ac:dyDescent="0.2">
      <c r="A28" s="44"/>
      <c r="B28" s="45"/>
      <c r="C28" s="45"/>
      <c r="D28" s="45"/>
      <c r="E28" s="41" t="s">
        <v>139</v>
      </c>
      <c r="F28" s="40">
        <v>6303</v>
      </c>
      <c r="G28" s="40">
        <v>0</v>
      </c>
      <c r="H28" s="40">
        <v>0</v>
      </c>
      <c r="I28" s="41" t="s">
        <v>140</v>
      </c>
      <c r="J28" s="46">
        <v>6303000</v>
      </c>
    </row>
    <row r="29" spans="1:10" ht="22.7" customHeight="1" x14ac:dyDescent="0.2">
      <c r="A29" s="44"/>
      <c r="B29" s="45"/>
      <c r="C29" s="45"/>
      <c r="D29" s="45"/>
      <c r="E29" s="41" t="s">
        <v>141</v>
      </c>
      <c r="F29" s="40">
        <v>6300</v>
      </c>
      <c r="G29" s="40">
        <v>0</v>
      </c>
      <c r="H29" s="40">
        <v>0</v>
      </c>
      <c r="I29" s="41" t="s">
        <v>142</v>
      </c>
      <c r="J29" s="46">
        <v>6300000</v>
      </c>
    </row>
    <row r="30" spans="1:10" ht="22.7" customHeight="1" x14ac:dyDescent="0.2">
      <c r="A30" s="44"/>
      <c r="B30" s="45"/>
      <c r="C30" s="45"/>
      <c r="D30" s="37" t="s">
        <v>143</v>
      </c>
      <c r="E30" s="39"/>
      <c r="F30" s="40">
        <v>153938</v>
      </c>
      <c r="G30" s="40">
        <v>0</v>
      </c>
      <c r="H30" s="40">
        <v>0</v>
      </c>
      <c r="I30" s="41"/>
      <c r="J30" s="42"/>
    </row>
    <row r="31" spans="1:10" ht="22.7" customHeight="1" x14ac:dyDescent="0.2">
      <c r="A31" s="44"/>
      <c r="B31" s="45"/>
      <c r="C31" s="45"/>
      <c r="D31" s="45"/>
      <c r="E31" s="41" t="s">
        <v>144</v>
      </c>
      <c r="F31" s="40">
        <v>153938</v>
      </c>
      <c r="G31" s="40">
        <v>0</v>
      </c>
      <c r="H31" s="40">
        <v>0</v>
      </c>
      <c r="I31" s="41" t="s">
        <v>145</v>
      </c>
      <c r="J31" s="46">
        <v>100316000</v>
      </c>
    </row>
    <row r="32" spans="1:10" ht="22.7" customHeight="1" x14ac:dyDescent="0.2">
      <c r="A32" s="44"/>
      <c r="B32" s="45"/>
      <c r="C32" s="45"/>
      <c r="D32" s="45"/>
      <c r="E32" s="47"/>
      <c r="F32" s="48"/>
      <c r="G32" s="48"/>
      <c r="H32" s="48"/>
      <c r="I32" s="41" t="s">
        <v>146</v>
      </c>
      <c r="J32" s="46">
        <v>7655000</v>
      </c>
    </row>
    <row r="33" spans="1:10" ht="22.7" customHeight="1" x14ac:dyDescent="0.2">
      <c r="A33" s="44"/>
      <c r="B33" s="45"/>
      <c r="C33" s="45"/>
      <c r="D33" s="45"/>
      <c r="E33" s="47"/>
      <c r="F33" s="48"/>
      <c r="G33" s="48"/>
      <c r="H33" s="48"/>
      <c r="I33" s="41" t="s">
        <v>147</v>
      </c>
      <c r="J33" s="46">
        <v>45967000</v>
      </c>
    </row>
    <row r="34" spans="1:10" ht="22.7" customHeight="1" x14ac:dyDescent="0.2">
      <c r="A34" s="44"/>
      <c r="B34" s="43"/>
      <c r="C34" s="37" t="s">
        <v>148</v>
      </c>
      <c r="D34" s="38"/>
      <c r="E34" s="39"/>
      <c r="F34" s="40">
        <v>215752</v>
      </c>
      <c r="G34" s="40">
        <v>184974</v>
      </c>
      <c r="H34" s="40">
        <v>30778</v>
      </c>
      <c r="I34" s="41"/>
      <c r="J34" s="42"/>
    </row>
    <row r="35" spans="1:10" ht="2.1" customHeight="1" x14ac:dyDescent="0.2"/>
    <row r="36" spans="1:10" ht="25.15" customHeight="1" x14ac:dyDescent="0.2"/>
    <row r="37" spans="1:10" ht="2.1" customHeight="1" x14ac:dyDescent="0.2"/>
    <row r="38" spans="1:10" ht="5.85" customHeight="1" x14ac:dyDescent="0.2"/>
    <row r="39" spans="1:10" ht="17.100000000000001" customHeight="1" x14ac:dyDescent="0.2">
      <c r="A39" s="174" t="s">
        <v>75</v>
      </c>
      <c r="B39" s="174"/>
      <c r="C39" s="174"/>
      <c r="D39" s="174"/>
      <c r="E39" s="174"/>
      <c r="F39" s="174"/>
      <c r="G39" s="174"/>
      <c r="H39" s="174"/>
      <c r="I39" s="35" t="s">
        <v>76</v>
      </c>
      <c r="J39" s="34" t="s">
        <v>32</v>
      </c>
    </row>
    <row r="40" spans="1:10" ht="50.45" customHeight="1" x14ac:dyDescent="0.2"/>
    <row r="41" spans="1:10" ht="32.1" customHeight="1" x14ac:dyDescent="0.2">
      <c r="A41" s="172" t="s">
        <v>98</v>
      </c>
      <c r="B41" s="172"/>
      <c r="C41" s="172"/>
      <c r="D41" s="172"/>
      <c r="E41" s="172"/>
      <c r="F41" s="172"/>
      <c r="G41" s="172"/>
      <c r="H41" s="172"/>
      <c r="I41" s="172"/>
      <c r="J41" s="172"/>
    </row>
    <row r="42" spans="1:10" ht="10.5" customHeight="1" x14ac:dyDescent="0.2"/>
    <row r="43" spans="1:10" ht="17.100000000000001" customHeight="1" x14ac:dyDescent="0.2">
      <c r="A43" s="173" t="s">
        <v>35</v>
      </c>
      <c r="B43" s="173"/>
      <c r="C43" s="173"/>
      <c r="D43" s="173"/>
      <c r="E43" s="34" t="s">
        <v>5</v>
      </c>
      <c r="F43" s="174" t="s">
        <v>9</v>
      </c>
      <c r="G43" s="174"/>
      <c r="H43" s="174"/>
      <c r="I43" s="174"/>
      <c r="J43" s="174"/>
    </row>
    <row r="44" spans="1:10" ht="22.7" customHeight="1" x14ac:dyDescent="0.2">
      <c r="A44" s="175" t="s">
        <v>99</v>
      </c>
      <c r="B44" s="175"/>
      <c r="C44" s="175"/>
      <c r="D44" s="175"/>
      <c r="E44" s="175"/>
      <c r="F44" s="175" t="s">
        <v>3</v>
      </c>
      <c r="G44" s="176" t="s">
        <v>37</v>
      </c>
      <c r="H44" s="176" t="s">
        <v>100</v>
      </c>
      <c r="I44" s="175" t="s">
        <v>38</v>
      </c>
      <c r="J44" s="175"/>
    </row>
    <row r="45" spans="1:10" ht="22.7" customHeight="1" x14ac:dyDescent="0.2">
      <c r="A45" s="36" t="s">
        <v>101</v>
      </c>
      <c r="B45" s="36" t="s">
        <v>102</v>
      </c>
      <c r="C45" s="36" t="s">
        <v>103</v>
      </c>
      <c r="D45" s="36" t="s">
        <v>104</v>
      </c>
      <c r="E45" s="36" t="s">
        <v>42</v>
      </c>
      <c r="F45" s="175"/>
      <c r="G45" s="176"/>
      <c r="H45" s="176"/>
      <c r="I45" s="175"/>
      <c r="J45" s="175"/>
    </row>
    <row r="46" spans="1:10" ht="22.7" customHeight="1" x14ac:dyDescent="0.2">
      <c r="A46" s="44"/>
      <c r="B46" s="45"/>
      <c r="C46" s="45"/>
      <c r="D46" s="37" t="s">
        <v>108</v>
      </c>
      <c r="E46" s="39"/>
      <c r="F46" s="40">
        <v>118472</v>
      </c>
      <c r="G46" s="40">
        <v>0</v>
      </c>
      <c r="H46" s="40">
        <v>0</v>
      </c>
      <c r="I46" s="41"/>
      <c r="J46" s="42"/>
    </row>
    <row r="47" spans="1:10" ht="22.7" customHeight="1" x14ac:dyDescent="0.2">
      <c r="A47" s="44"/>
      <c r="B47" s="45"/>
      <c r="C47" s="45"/>
      <c r="D47" s="45"/>
      <c r="E47" s="41" t="s">
        <v>109</v>
      </c>
      <c r="F47" s="40">
        <v>118472</v>
      </c>
      <c r="G47" s="40">
        <v>0</v>
      </c>
      <c r="H47" s="40">
        <v>0</v>
      </c>
      <c r="I47" s="41" t="s">
        <v>149</v>
      </c>
      <c r="J47" s="46">
        <v>118472000</v>
      </c>
    </row>
    <row r="48" spans="1:10" ht="22.7" customHeight="1" x14ac:dyDescent="0.2">
      <c r="A48" s="44"/>
      <c r="B48" s="45"/>
      <c r="C48" s="45"/>
      <c r="D48" s="37" t="s">
        <v>111</v>
      </c>
      <c r="E48" s="39"/>
      <c r="F48" s="40">
        <v>49616</v>
      </c>
      <c r="G48" s="40">
        <v>0</v>
      </c>
      <c r="H48" s="40">
        <v>0</v>
      </c>
      <c r="I48" s="41"/>
      <c r="J48" s="42"/>
    </row>
    <row r="49" spans="1:10" ht="22.7" customHeight="1" x14ac:dyDescent="0.2">
      <c r="A49" s="44"/>
      <c r="B49" s="45"/>
      <c r="C49" s="45"/>
      <c r="D49" s="45"/>
      <c r="E49" s="41" t="s">
        <v>112</v>
      </c>
      <c r="F49" s="40">
        <v>11969</v>
      </c>
      <c r="G49" s="40">
        <v>0</v>
      </c>
      <c r="H49" s="40">
        <v>0</v>
      </c>
      <c r="I49" s="41" t="s">
        <v>150</v>
      </c>
      <c r="J49" s="46">
        <v>8809000</v>
      </c>
    </row>
    <row r="50" spans="1:10" ht="22.7" customHeight="1" x14ac:dyDescent="0.2">
      <c r="A50" s="44"/>
      <c r="B50" s="45"/>
      <c r="C50" s="45"/>
      <c r="D50" s="45"/>
      <c r="E50" s="47"/>
      <c r="F50" s="48"/>
      <c r="G50" s="48"/>
      <c r="H50" s="48"/>
      <c r="I50" s="41" t="s">
        <v>151</v>
      </c>
      <c r="J50" s="46">
        <v>3160000</v>
      </c>
    </row>
    <row r="51" spans="1:10" ht="22.7" customHeight="1" x14ac:dyDescent="0.2">
      <c r="A51" s="44"/>
      <c r="B51" s="45"/>
      <c r="C51" s="45"/>
      <c r="D51" s="45"/>
      <c r="E51" s="41" t="s">
        <v>115</v>
      </c>
      <c r="F51" s="40">
        <v>12767</v>
      </c>
      <c r="G51" s="40">
        <v>0</v>
      </c>
      <c r="H51" s="40">
        <v>0</v>
      </c>
      <c r="I51" s="41" t="s">
        <v>152</v>
      </c>
      <c r="J51" s="46">
        <v>12767000</v>
      </c>
    </row>
    <row r="52" spans="1:10" ht="22.7" customHeight="1" x14ac:dyDescent="0.2">
      <c r="A52" s="44"/>
      <c r="B52" s="45"/>
      <c r="C52" s="45"/>
      <c r="D52" s="45"/>
      <c r="E52" s="41" t="s">
        <v>153</v>
      </c>
      <c r="F52" s="40">
        <v>2590</v>
      </c>
      <c r="G52" s="40">
        <v>0</v>
      </c>
      <c r="H52" s="40">
        <v>0</v>
      </c>
      <c r="I52" s="41" t="s">
        <v>154</v>
      </c>
      <c r="J52" s="46">
        <v>2590000</v>
      </c>
    </row>
    <row r="53" spans="1:10" ht="22.7" customHeight="1" x14ac:dyDescent="0.2">
      <c r="A53" s="44"/>
      <c r="B53" s="45"/>
      <c r="C53" s="45"/>
      <c r="D53" s="45"/>
      <c r="E53" s="41" t="s">
        <v>155</v>
      </c>
      <c r="F53" s="40">
        <v>3600</v>
      </c>
      <c r="G53" s="40">
        <v>0</v>
      </c>
      <c r="H53" s="40">
        <v>0</v>
      </c>
      <c r="I53" s="41" t="s">
        <v>156</v>
      </c>
      <c r="J53" s="46">
        <v>3600000</v>
      </c>
    </row>
    <row r="54" spans="1:10" ht="22.7" customHeight="1" x14ac:dyDescent="0.2">
      <c r="A54" s="44"/>
      <c r="B54" s="45"/>
      <c r="C54" s="45"/>
      <c r="D54" s="45"/>
      <c r="E54" s="41" t="s">
        <v>157</v>
      </c>
      <c r="F54" s="40">
        <v>1682</v>
      </c>
      <c r="G54" s="40">
        <v>0</v>
      </c>
      <c r="H54" s="40">
        <v>0</v>
      </c>
      <c r="I54" s="41" t="s">
        <v>158</v>
      </c>
      <c r="J54" s="46">
        <v>1682000</v>
      </c>
    </row>
    <row r="55" spans="1:10" ht="22.7" customHeight="1" x14ac:dyDescent="0.2">
      <c r="A55" s="44"/>
      <c r="B55" s="45"/>
      <c r="C55" s="45"/>
      <c r="D55" s="45"/>
      <c r="E55" s="41" t="s">
        <v>159</v>
      </c>
      <c r="F55" s="40">
        <v>17008</v>
      </c>
      <c r="G55" s="40">
        <v>0</v>
      </c>
      <c r="H55" s="40">
        <v>0</v>
      </c>
      <c r="I55" s="41" t="s">
        <v>160</v>
      </c>
      <c r="J55" s="46">
        <v>17008000</v>
      </c>
    </row>
    <row r="56" spans="1:10" ht="22.7" customHeight="1" x14ac:dyDescent="0.2">
      <c r="A56" s="44"/>
      <c r="B56" s="45"/>
      <c r="C56" s="45"/>
      <c r="D56" s="37" t="s">
        <v>133</v>
      </c>
      <c r="E56" s="39"/>
      <c r="F56" s="40">
        <v>18179</v>
      </c>
      <c r="G56" s="40">
        <v>0</v>
      </c>
      <c r="H56" s="40">
        <v>0</v>
      </c>
      <c r="I56" s="41"/>
      <c r="J56" s="42"/>
    </row>
    <row r="57" spans="1:10" ht="22.7" customHeight="1" x14ac:dyDescent="0.2">
      <c r="A57" s="44"/>
      <c r="B57" s="45"/>
      <c r="C57" s="45"/>
      <c r="D57" s="45"/>
      <c r="E57" s="41" t="s">
        <v>134</v>
      </c>
      <c r="F57" s="40">
        <v>6240</v>
      </c>
      <c r="G57" s="40">
        <v>0</v>
      </c>
      <c r="H57" s="40">
        <v>0</v>
      </c>
      <c r="I57" s="41" t="s">
        <v>161</v>
      </c>
      <c r="J57" s="46">
        <v>6240000</v>
      </c>
    </row>
    <row r="58" spans="1:10" ht="22.7" customHeight="1" x14ac:dyDescent="0.2">
      <c r="A58" s="44"/>
      <c r="B58" s="45"/>
      <c r="C58" s="45"/>
      <c r="D58" s="45"/>
      <c r="E58" s="41" t="s">
        <v>136</v>
      </c>
      <c r="F58" s="40">
        <v>11939</v>
      </c>
      <c r="G58" s="40">
        <v>0</v>
      </c>
      <c r="H58" s="40">
        <v>0</v>
      </c>
      <c r="I58" s="41" t="s">
        <v>162</v>
      </c>
      <c r="J58" s="46">
        <v>11939000</v>
      </c>
    </row>
    <row r="59" spans="1:10" ht="22.7" customHeight="1" x14ac:dyDescent="0.2">
      <c r="A59" s="44"/>
      <c r="B59" s="45"/>
      <c r="C59" s="45"/>
      <c r="D59" s="37" t="s">
        <v>138</v>
      </c>
      <c r="E59" s="39"/>
      <c r="F59" s="40">
        <v>10696</v>
      </c>
      <c r="G59" s="40">
        <v>0</v>
      </c>
      <c r="H59" s="40">
        <v>0</v>
      </c>
      <c r="I59" s="41"/>
      <c r="J59" s="42"/>
    </row>
    <row r="60" spans="1:10" ht="22.7" customHeight="1" x14ac:dyDescent="0.2">
      <c r="A60" s="44"/>
      <c r="B60" s="45"/>
      <c r="C60" s="45"/>
      <c r="D60" s="45"/>
      <c r="E60" s="41" t="s">
        <v>163</v>
      </c>
      <c r="F60" s="40">
        <v>4336</v>
      </c>
      <c r="G60" s="40">
        <v>0</v>
      </c>
      <c r="H60" s="40">
        <v>0</v>
      </c>
      <c r="I60" s="41" t="s">
        <v>164</v>
      </c>
      <c r="J60" s="46">
        <v>4336000</v>
      </c>
    </row>
    <row r="61" spans="1:10" ht="22.7" customHeight="1" x14ac:dyDescent="0.2">
      <c r="A61" s="44"/>
      <c r="B61" s="45"/>
      <c r="C61" s="45"/>
      <c r="D61" s="45"/>
      <c r="E61" s="41" t="s">
        <v>141</v>
      </c>
      <c r="F61" s="40">
        <v>6360</v>
      </c>
      <c r="G61" s="40">
        <v>0</v>
      </c>
      <c r="H61" s="40">
        <v>0</v>
      </c>
      <c r="I61" s="41" t="s">
        <v>165</v>
      </c>
      <c r="J61" s="46">
        <v>6360000</v>
      </c>
    </row>
    <row r="62" spans="1:10" ht="22.7" customHeight="1" x14ac:dyDescent="0.2">
      <c r="A62" s="44"/>
      <c r="B62" s="45"/>
      <c r="C62" s="45"/>
      <c r="D62" s="37" t="s">
        <v>143</v>
      </c>
      <c r="E62" s="39"/>
      <c r="F62" s="40">
        <v>18789</v>
      </c>
      <c r="G62" s="40">
        <v>0</v>
      </c>
      <c r="H62" s="40">
        <v>0</v>
      </c>
      <c r="I62" s="41"/>
      <c r="J62" s="42"/>
    </row>
    <row r="63" spans="1:10" ht="22.7" customHeight="1" x14ac:dyDescent="0.2">
      <c r="A63" s="44"/>
      <c r="B63" s="45"/>
      <c r="C63" s="45"/>
      <c r="D63" s="45"/>
      <c r="E63" s="41" t="s">
        <v>144</v>
      </c>
      <c r="F63" s="40">
        <v>18789</v>
      </c>
      <c r="G63" s="40">
        <v>0</v>
      </c>
      <c r="H63" s="40">
        <v>0</v>
      </c>
      <c r="I63" s="41" t="s">
        <v>166</v>
      </c>
      <c r="J63" s="46">
        <v>13709000</v>
      </c>
    </row>
    <row r="64" spans="1:10" ht="22.7" customHeight="1" x14ac:dyDescent="0.2">
      <c r="A64" s="44"/>
      <c r="B64" s="45"/>
      <c r="C64" s="45"/>
      <c r="D64" s="45"/>
      <c r="E64" s="47"/>
      <c r="F64" s="48"/>
      <c r="G64" s="48"/>
      <c r="H64" s="48"/>
      <c r="I64" s="41" t="s">
        <v>167</v>
      </c>
      <c r="J64" s="46">
        <v>1030000</v>
      </c>
    </row>
    <row r="65" spans="1:10" ht="22.7" customHeight="1" x14ac:dyDescent="0.2">
      <c r="A65" s="44"/>
      <c r="B65" s="45"/>
      <c r="C65" s="45"/>
      <c r="D65" s="45"/>
      <c r="E65" s="47"/>
      <c r="F65" s="48"/>
      <c r="G65" s="48"/>
      <c r="H65" s="48"/>
      <c r="I65" s="41" t="s">
        <v>168</v>
      </c>
      <c r="J65" s="46">
        <v>4050000</v>
      </c>
    </row>
    <row r="66" spans="1:10" ht="22.7" customHeight="1" x14ac:dyDescent="0.2">
      <c r="A66" s="43"/>
      <c r="B66" s="37" t="s">
        <v>169</v>
      </c>
      <c r="C66" s="38"/>
      <c r="D66" s="38"/>
      <c r="E66" s="39"/>
      <c r="F66" s="40">
        <v>422717</v>
      </c>
      <c r="G66" s="40">
        <v>433910</v>
      </c>
      <c r="H66" s="40">
        <v>-11193</v>
      </c>
      <c r="I66" s="41"/>
      <c r="J66" s="42"/>
    </row>
    <row r="67" spans="1:10" ht="22.7" customHeight="1" x14ac:dyDescent="0.2">
      <c r="A67" s="44"/>
      <c r="B67" s="43"/>
      <c r="C67" s="37" t="s">
        <v>170</v>
      </c>
      <c r="D67" s="38"/>
      <c r="E67" s="39"/>
      <c r="F67" s="40">
        <v>398297</v>
      </c>
      <c r="G67" s="40">
        <v>407841</v>
      </c>
      <c r="H67" s="40">
        <v>-9544</v>
      </c>
      <c r="I67" s="41"/>
      <c r="J67" s="42"/>
    </row>
    <row r="68" spans="1:10" ht="22.7" customHeight="1" x14ac:dyDescent="0.2">
      <c r="A68" s="44"/>
      <c r="B68" s="45"/>
      <c r="C68" s="45"/>
      <c r="D68" s="37" t="s">
        <v>108</v>
      </c>
      <c r="E68" s="39"/>
      <c r="F68" s="40">
        <v>220041</v>
      </c>
      <c r="G68" s="40">
        <v>0</v>
      </c>
      <c r="H68" s="40">
        <v>0</v>
      </c>
      <c r="I68" s="41"/>
      <c r="J68" s="42"/>
    </row>
    <row r="69" spans="1:10" ht="22.7" customHeight="1" x14ac:dyDescent="0.2">
      <c r="A69" s="44"/>
      <c r="B69" s="45"/>
      <c r="C69" s="45"/>
      <c r="D69" s="45"/>
      <c r="E69" s="41" t="s">
        <v>171</v>
      </c>
      <c r="F69" s="40">
        <v>220041</v>
      </c>
      <c r="G69" s="40">
        <v>0</v>
      </c>
      <c r="H69" s="40">
        <v>0</v>
      </c>
      <c r="I69" s="41" t="s">
        <v>172</v>
      </c>
      <c r="J69" s="46">
        <v>220041000</v>
      </c>
    </row>
    <row r="70" spans="1:10" ht="22.7" customHeight="1" x14ac:dyDescent="0.2">
      <c r="A70" s="44"/>
      <c r="B70" s="45"/>
      <c r="C70" s="45"/>
      <c r="D70" s="37" t="s">
        <v>111</v>
      </c>
      <c r="E70" s="39"/>
      <c r="F70" s="40">
        <v>81783</v>
      </c>
      <c r="G70" s="40">
        <v>0</v>
      </c>
      <c r="H70" s="40">
        <v>0</v>
      </c>
      <c r="I70" s="41"/>
      <c r="J70" s="42"/>
    </row>
    <row r="71" spans="1:10" ht="22.7" customHeight="1" x14ac:dyDescent="0.2">
      <c r="A71" s="44"/>
      <c r="B71" s="45"/>
      <c r="C71" s="45"/>
      <c r="D71" s="45"/>
      <c r="E71" s="41" t="s">
        <v>171</v>
      </c>
      <c r="F71" s="40">
        <v>81783</v>
      </c>
      <c r="G71" s="40">
        <v>0</v>
      </c>
      <c r="H71" s="40">
        <v>0</v>
      </c>
      <c r="I71" s="41" t="s">
        <v>173</v>
      </c>
      <c r="J71" s="46">
        <v>13027000</v>
      </c>
    </row>
    <row r="72" spans="1:10" ht="22.7" customHeight="1" x14ac:dyDescent="0.2">
      <c r="A72" s="44"/>
      <c r="B72" s="45"/>
      <c r="C72" s="45"/>
      <c r="D72" s="45"/>
      <c r="E72" s="47"/>
      <c r="F72" s="48"/>
      <c r="G72" s="48"/>
      <c r="H72" s="48"/>
      <c r="I72" s="41" t="s">
        <v>174</v>
      </c>
      <c r="J72" s="46">
        <v>20992000</v>
      </c>
    </row>
    <row r="73" spans="1:10" ht="22.7" customHeight="1" x14ac:dyDescent="0.2">
      <c r="A73" s="44"/>
      <c r="B73" s="45"/>
      <c r="C73" s="45"/>
      <c r="D73" s="45"/>
      <c r="E73" s="47"/>
      <c r="F73" s="48"/>
      <c r="G73" s="48"/>
      <c r="H73" s="48"/>
      <c r="I73" s="41" t="s">
        <v>175</v>
      </c>
      <c r="J73" s="46">
        <v>2977000</v>
      </c>
    </row>
    <row r="74" spans="1:10" ht="2.1" customHeight="1" x14ac:dyDescent="0.2"/>
    <row r="75" spans="1:10" ht="25.15" customHeight="1" x14ac:dyDescent="0.2"/>
    <row r="76" spans="1:10" ht="2.1" customHeight="1" x14ac:dyDescent="0.2"/>
    <row r="77" spans="1:10" ht="5.85" customHeight="1" x14ac:dyDescent="0.2"/>
    <row r="78" spans="1:10" ht="17.100000000000001" customHeight="1" x14ac:dyDescent="0.2">
      <c r="A78" s="174" t="s">
        <v>97</v>
      </c>
      <c r="B78" s="174"/>
      <c r="C78" s="174"/>
      <c r="D78" s="174"/>
      <c r="E78" s="174"/>
      <c r="F78" s="174"/>
      <c r="G78" s="174"/>
      <c r="H78" s="174"/>
      <c r="I78" s="35" t="s">
        <v>76</v>
      </c>
      <c r="J78" s="34" t="s">
        <v>32</v>
      </c>
    </row>
    <row r="79" spans="1:10" ht="50.45" customHeight="1" x14ac:dyDescent="0.2"/>
    <row r="80" spans="1:10" ht="32.1" customHeight="1" x14ac:dyDescent="0.2">
      <c r="A80" s="172" t="s">
        <v>98</v>
      </c>
      <c r="B80" s="172"/>
      <c r="C80" s="172"/>
      <c r="D80" s="172"/>
      <c r="E80" s="172"/>
      <c r="F80" s="172"/>
      <c r="G80" s="172"/>
      <c r="H80" s="172"/>
      <c r="I80" s="172"/>
      <c r="J80" s="172"/>
    </row>
    <row r="81" spans="1:10" ht="10.5" customHeight="1" x14ac:dyDescent="0.2"/>
    <row r="82" spans="1:10" ht="17.100000000000001" customHeight="1" x14ac:dyDescent="0.2">
      <c r="A82" s="173" t="s">
        <v>35</v>
      </c>
      <c r="B82" s="173"/>
      <c r="C82" s="173"/>
      <c r="D82" s="173"/>
      <c r="E82" s="34" t="s">
        <v>5</v>
      </c>
      <c r="F82" s="174" t="s">
        <v>9</v>
      </c>
      <c r="G82" s="174"/>
      <c r="H82" s="174"/>
      <c r="I82" s="174"/>
      <c r="J82" s="174"/>
    </row>
    <row r="83" spans="1:10" ht="22.7" customHeight="1" x14ac:dyDescent="0.2">
      <c r="A83" s="175" t="s">
        <v>99</v>
      </c>
      <c r="B83" s="175"/>
      <c r="C83" s="175"/>
      <c r="D83" s="175"/>
      <c r="E83" s="175"/>
      <c r="F83" s="175" t="s">
        <v>3</v>
      </c>
      <c r="G83" s="176" t="s">
        <v>37</v>
      </c>
      <c r="H83" s="176" t="s">
        <v>100</v>
      </c>
      <c r="I83" s="175" t="s">
        <v>38</v>
      </c>
      <c r="J83" s="175"/>
    </row>
    <row r="84" spans="1:10" ht="22.7" customHeight="1" x14ac:dyDescent="0.2">
      <c r="A84" s="36" t="s">
        <v>101</v>
      </c>
      <c r="B84" s="36" t="s">
        <v>102</v>
      </c>
      <c r="C84" s="36" t="s">
        <v>103</v>
      </c>
      <c r="D84" s="36" t="s">
        <v>104</v>
      </c>
      <c r="E84" s="36" t="s">
        <v>42</v>
      </c>
      <c r="F84" s="175"/>
      <c r="G84" s="176"/>
      <c r="H84" s="176"/>
      <c r="I84" s="175"/>
      <c r="J84" s="175"/>
    </row>
    <row r="85" spans="1:10" ht="22.7" customHeight="1" x14ac:dyDescent="0.2">
      <c r="A85" s="44"/>
      <c r="B85" s="45"/>
      <c r="C85" s="45"/>
      <c r="D85" s="45"/>
      <c r="E85" s="47"/>
      <c r="F85" s="48"/>
      <c r="G85" s="48"/>
      <c r="H85" s="48"/>
      <c r="I85" s="41" t="s">
        <v>176</v>
      </c>
      <c r="J85" s="46">
        <v>21605000</v>
      </c>
    </row>
    <row r="86" spans="1:10" ht="22.7" customHeight="1" x14ac:dyDescent="0.2">
      <c r="A86" s="44"/>
      <c r="B86" s="45"/>
      <c r="C86" s="45"/>
      <c r="D86" s="45"/>
      <c r="E86" s="47"/>
      <c r="F86" s="48"/>
      <c r="G86" s="48"/>
      <c r="H86" s="48"/>
      <c r="I86" s="41" t="s">
        <v>177</v>
      </c>
      <c r="J86" s="46">
        <v>3301000</v>
      </c>
    </row>
    <row r="87" spans="1:10" ht="22.7" customHeight="1" x14ac:dyDescent="0.2">
      <c r="A87" s="44"/>
      <c r="B87" s="45"/>
      <c r="C87" s="45"/>
      <c r="D87" s="45"/>
      <c r="E87" s="47"/>
      <c r="F87" s="48"/>
      <c r="G87" s="48"/>
      <c r="H87" s="48"/>
      <c r="I87" s="41" t="s">
        <v>178</v>
      </c>
      <c r="J87" s="46">
        <v>9750000</v>
      </c>
    </row>
    <row r="88" spans="1:10" ht="22.7" customHeight="1" x14ac:dyDescent="0.2">
      <c r="A88" s="44"/>
      <c r="B88" s="45"/>
      <c r="C88" s="45"/>
      <c r="D88" s="45"/>
      <c r="E88" s="47"/>
      <c r="F88" s="48"/>
      <c r="G88" s="48"/>
      <c r="H88" s="48"/>
      <c r="I88" s="41" t="s">
        <v>179</v>
      </c>
      <c r="J88" s="46">
        <v>9771000</v>
      </c>
    </row>
    <row r="89" spans="1:10" ht="22.7" customHeight="1" x14ac:dyDescent="0.2">
      <c r="A89" s="44"/>
      <c r="B89" s="45"/>
      <c r="C89" s="45"/>
      <c r="D89" s="45"/>
      <c r="E89" s="47"/>
      <c r="F89" s="48"/>
      <c r="G89" s="48"/>
      <c r="H89" s="48"/>
      <c r="I89" s="41" t="s">
        <v>180</v>
      </c>
      <c r="J89" s="46">
        <v>360000</v>
      </c>
    </row>
    <row r="90" spans="1:10" ht="22.7" customHeight="1" x14ac:dyDescent="0.2">
      <c r="A90" s="44"/>
      <c r="B90" s="45"/>
      <c r="C90" s="45"/>
      <c r="D90" s="37" t="s">
        <v>133</v>
      </c>
      <c r="E90" s="39"/>
      <c r="F90" s="40">
        <v>32682</v>
      </c>
      <c r="G90" s="40">
        <v>0</v>
      </c>
      <c r="H90" s="40">
        <v>0</v>
      </c>
      <c r="I90" s="41"/>
      <c r="J90" s="42"/>
    </row>
    <row r="91" spans="1:10" ht="22.7" customHeight="1" x14ac:dyDescent="0.2">
      <c r="A91" s="44"/>
      <c r="B91" s="45"/>
      <c r="C91" s="45"/>
      <c r="D91" s="45"/>
      <c r="E91" s="41" t="s">
        <v>171</v>
      </c>
      <c r="F91" s="40">
        <v>32682</v>
      </c>
      <c r="G91" s="40">
        <v>0</v>
      </c>
      <c r="H91" s="40">
        <v>0</v>
      </c>
      <c r="I91" s="41" t="s">
        <v>181</v>
      </c>
      <c r="J91" s="46">
        <v>11235000</v>
      </c>
    </row>
    <row r="92" spans="1:10" ht="22.7" customHeight="1" x14ac:dyDescent="0.2">
      <c r="A92" s="44"/>
      <c r="B92" s="45"/>
      <c r="C92" s="45"/>
      <c r="D92" s="45"/>
      <c r="E92" s="47"/>
      <c r="F92" s="48"/>
      <c r="G92" s="48"/>
      <c r="H92" s="48"/>
      <c r="I92" s="41" t="s">
        <v>182</v>
      </c>
      <c r="J92" s="46">
        <v>21447000</v>
      </c>
    </row>
    <row r="93" spans="1:10" ht="22.7" customHeight="1" x14ac:dyDescent="0.2">
      <c r="A93" s="44"/>
      <c r="B93" s="45"/>
      <c r="C93" s="45"/>
      <c r="D93" s="37" t="s">
        <v>138</v>
      </c>
      <c r="E93" s="39"/>
      <c r="F93" s="40">
        <v>27092</v>
      </c>
      <c r="G93" s="40">
        <v>0</v>
      </c>
      <c r="H93" s="40">
        <v>0</v>
      </c>
      <c r="I93" s="41"/>
      <c r="J93" s="42"/>
    </row>
    <row r="94" spans="1:10" ht="22.7" customHeight="1" x14ac:dyDescent="0.2">
      <c r="A94" s="44"/>
      <c r="B94" s="45"/>
      <c r="C94" s="45"/>
      <c r="D94" s="45"/>
      <c r="E94" s="41" t="s">
        <v>171</v>
      </c>
      <c r="F94" s="40">
        <v>27092</v>
      </c>
      <c r="G94" s="40">
        <v>0</v>
      </c>
      <c r="H94" s="40">
        <v>0</v>
      </c>
      <c r="I94" s="41" t="s">
        <v>183</v>
      </c>
      <c r="J94" s="46">
        <v>27092000</v>
      </c>
    </row>
    <row r="95" spans="1:10" ht="22.7" customHeight="1" x14ac:dyDescent="0.2">
      <c r="A95" s="44"/>
      <c r="B95" s="45"/>
      <c r="C95" s="45"/>
      <c r="D95" s="37" t="s">
        <v>143</v>
      </c>
      <c r="E95" s="39"/>
      <c r="F95" s="40">
        <v>36699</v>
      </c>
      <c r="G95" s="40">
        <v>0</v>
      </c>
      <c r="H95" s="40">
        <v>0</v>
      </c>
      <c r="I95" s="41"/>
      <c r="J95" s="42"/>
    </row>
    <row r="96" spans="1:10" ht="22.7" customHeight="1" x14ac:dyDescent="0.2">
      <c r="A96" s="44"/>
      <c r="B96" s="45"/>
      <c r="C96" s="45"/>
      <c r="D96" s="45"/>
      <c r="E96" s="41" t="s">
        <v>184</v>
      </c>
      <c r="F96" s="40">
        <v>36699</v>
      </c>
      <c r="G96" s="40">
        <v>0</v>
      </c>
      <c r="H96" s="40">
        <v>0</v>
      </c>
      <c r="I96" s="41" t="s">
        <v>185</v>
      </c>
      <c r="J96" s="46">
        <v>13453000</v>
      </c>
    </row>
    <row r="97" spans="1:10" ht="22.7" customHeight="1" x14ac:dyDescent="0.2">
      <c r="A97" s="44"/>
      <c r="B97" s="45"/>
      <c r="C97" s="45"/>
      <c r="D97" s="45"/>
      <c r="E97" s="47"/>
      <c r="F97" s="48"/>
      <c r="G97" s="48"/>
      <c r="H97" s="48"/>
      <c r="I97" s="41" t="s">
        <v>186</v>
      </c>
      <c r="J97" s="46">
        <v>15170000</v>
      </c>
    </row>
    <row r="98" spans="1:10" ht="22.7" customHeight="1" x14ac:dyDescent="0.2">
      <c r="A98" s="44"/>
      <c r="B98" s="45"/>
      <c r="C98" s="45"/>
      <c r="D98" s="45"/>
      <c r="E98" s="47"/>
      <c r="F98" s="48"/>
      <c r="G98" s="48"/>
      <c r="H98" s="48"/>
      <c r="I98" s="41" t="s">
        <v>187</v>
      </c>
      <c r="J98" s="46">
        <v>5159000</v>
      </c>
    </row>
    <row r="99" spans="1:10" ht="22.7" customHeight="1" x14ac:dyDescent="0.2">
      <c r="A99" s="44"/>
      <c r="B99" s="45"/>
      <c r="C99" s="45"/>
      <c r="D99" s="45"/>
      <c r="E99" s="47"/>
      <c r="F99" s="48"/>
      <c r="G99" s="48"/>
      <c r="H99" s="48"/>
      <c r="I99" s="41" t="s">
        <v>188</v>
      </c>
      <c r="J99" s="46">
        <v>2917000</v>
      </c>
    </row>
    <row r="100" spans="1:10" ht="22.7" customHeight="1" x14ac:dyDescent="0.2">
      <c r="A100" s="44"/>
      <c r="B100" s="43"/>
      <c r="C100" s="37" t="s">
        <v>189</v>
      </c>
      <c r="D100" s="38"/>
      <c r="E100" s="39"/>
      <c r="F100" s="40">
        <v>24420</v>
      </c>
      <c r="G100" s="40">
        <v>26069</v>
      </c>
      <c r="H100" s="40">
        <v>-1649</v>
      </c>
      <c r="I100" s="41"/>
      <c r="J100" s="42"/>
    </row>
    <row r="101" spans="1:10" ht="22.7" customHeight="1" x14ac:dyDescent="0.2">
      <c r="A101" s="44"/>
      <c r="B101" s="45"/>
      <c r="C101" s="45"/>
      <c r="D101" s="37" t="s">
        <v>190</v>
      </c>
      <c r="E101" s="39"/>
      <c r="F101" s="40">
        <v>24420</v>
      </c>
      <c r="G101" s="40">
        <v>0</v>
      </c>
      <c r="H101" s="40">
        <v>0</v>
      </c>
      <c r="I101" s="41"/>
      <c r="J101" s="42"/>
    </row>
    <row r="102" spans="1:10" ht="22.7" customHeight="1" x14ac:dyDescent="0.2">
      <c r="A102" s="44"/>
      <c r="B102" s="45"/>
      <c r="C102" s="45"/>
      <c r="D102" s="45"/>
      <c r="E102" s="41" t="s">
        <v>191</v>
      </c>
      <c r="F102" s="40">
        <v>24420</v>
      </c>
      <c r="G102" s="40">
        <v>0</v>
      </c>
      <c r="H102" s="40">
        <v>0</v>
      </c>
      <c r="I102" s="41" t="s">
        <v>192</v>
      </c>
      <c r="J102" s="46">
        <v>19006000</v>
      </c>
    </row>
    <row r="103" spans="1:10" ht="22.7" customHeight="1" x14ac:dyDescent="0.2">
      <c r="A103" s="44"/>
      <c r="B103" s="45"/>
      <c r="C103" s="45"/>
      <c r="D103" s="45"/>
      <c r="E103" s="47"/>
      <c r="F103" s="48"/>
      <c r="G103" s="48"/>
      <c r="H103" s="48"/>
      <c r="I103" s="41" t="s">
        <v>193</v>
      </c>
      <c r="J103" s="46">
        <v>5414000</v>
      </c>
    </row>
    <row r="104" spans="1:10" ht="22.7" customHeight="1" x14ac:dyDescent="0.2">
      <c r="A104" s="43"/>
      <c r="B104" s="37" t="s">
        <v>194</v>
      </c>
      <c r="C104" s="38"/>
      <c r="D104" s="38"/>
      <c r="E104" s="39"/>
      <c r="F104" s="40">
        <v>7050</v>
      </c>
      <c r="G104" s="40">
        <v>6300</v>
      </c>
      <c r="H104" s="40">
        <v>750</v>
      </c>
      <c r="I104" s="41"/>
      <c r="J104" s="42"/>
    </row>
    <row r="105" spans="1:10" ht="22.7" customHeight="1" x14ac:dyDescent="0.2">
      <c r="A105" s="44"/>
      <c r="B105" s="43"/>
      <c r="C105" s="37" t="s">
        <v>195</v>
      </c>
      <c r="D105" s="38"/>
      <c r="E105" s="39"/>
      <c r="F105" s="40">
        <v>3350</v>
      </c>
      <c r="G105" s="40">
        <v>2100</v>
      </c>
      <c r="H105" s="40">
        <v>1250</v>
      </c>
      <c r="I105" s="41"/>
      <c r="J105" s="42"/>
    </row>
    <row r="106" spans="1:10" ht="22.7" customHeight="1" x14ac:dyDescent="0.2">
      <c r="A106" s="44"/>
      <c r="B106" s="45"/>
      <c r="C106" s="45"/>
      <c r="D106" s="37" t="s">
        <v>196</v>
      </c>
      <c r="E106" s="39"/>
      <c r="F106" s="40">
        <v>1500</v>
      </c>
      <c r="G106" s="40">
        <v>0</v>
      </c>
      <c r="H106" s="40">
        <v>0</v>
      </c>
      <c r="I106" s="41"/>
      <c r="J106" s="42"/>
    </row>
    <row r="107" spans="1:10" ht="22.7" customHeight="1" x14ac:dyDescent="0.2">
      <c r="A107" s="44"/>
      <c r="B107" s="45"/>
      <c r="C107" s="45"/>
      <c r="D107" s="45"/>
      <c r="E107" s="41" t="s">
        <v>197</v>
      </c>
      <c r="F107" s="40">
        <v>1500</v>
      </c>
      <c r="G107" s="40">
        <v>0</v>
      </c>
      <c r="H107" s="40">
        <v>0</v>
      </c>
      <c r="I107" s="41" t="s">
        <v>198</v>
      </c>
      <c r="J107" s="46">
        <v>1500000</v>
      </c>
    </row>
    <row r="108" spans="1:10" ht="22.7" customHeight="1" x14ac:dyDescent="0.2">
      <c r="A108" s="44"/>
      <c r="B108" s="45"/>
      <c r="C108" s="45"/>
      <c r="D108" s="37" t="s">
        <v>199</v>
      </c>
      <c r="E108" s="39"/>
      <c r="F108" s="40">
        <v>1850</v>
      </c>
      <c r="G108" s="40">
        <v>0</v>
      </c>
      <c r="H108" s="40">
        <v>0</v>
      </c>
      <c r="I108" s="41"/>
      <c r="J108" s="42"/>
    </row>
    <row r="109" spans="1:10" ht="22.7" customHeight="1" x14ac:dyDescent="0.2">
      <c r="A109" s="44"/>
      <c r="B109" s="45"/>
      <c r="C109" s="45"/>
      <c r="D109" s="45"/>
      <c r="E109" s="41" t="s">
        <v>197</v>
      </c>
      <c r="F109" s="40">
        <v>1850</v>
      </c>
      <c r="G109" s="40">
        <v>0</v>
      </c>
      <c r="H109" s="40">
        <v>0</v>
      </c>
      <c r="I109" s="41" t="s">
        <v>200</v>
      </c>
      <c r="J109" s="46">
        <v>1850000</v>
      </c>
    </row>
    <row r="110" spans="1:10" ht="22.7" customHeight="1" x14ac:dyDescent="0.2">
      <c r="A110" s="44"/>
      <c r="B110" s="43"/>
      <c r="C110" s="37" t="s">
        <v>201</v>
      </c>
      <c r="D110" s="38"/>
      <c r="E110" s="39"/>
      <c r="F110" s="40">
        <v>3700</v>
      </c>
      <c r="G110" s="40">
        <v>4200</v>
      </c>
      <c r="H110" s="40">
        <v>-500</v>
      </c>
      <c r="I110" s="41"/>
      <c r="J110" s="42"/>
    </row>
    <row r="111" spans="1:10" ht="22.7" customHeight="1" x14ac:dyDescent="0.2">
      <c r="A111" s="44"/>
      <c r="B111" s="45"/>
      <c r="C111" s="45"/>
      <c r="D111" s="37" t="s">
        <v>202</v>
      </c>
      <c r="E111" s="39"/>
      <c r="F111" s="40">
        <v>3700</v>
      </c>
      <c r="G111" s="40">
        <v>0</v>
      </c>
      <c r="H111" s="40">
        <v>0</v>
      </c>
      <c r="I111" s="41"/>
      <c r="J111" s="42"/>
    </row>
    <row r="112" spans="1:10" ht="22.7" customHeight="1" x14ac:dyDescent="0.2">
      <c r="A112" s="44"/>
      <c r="B112" s="45"/>
      <c r="C112" s="45"/>
      <c r="D112" s="45"/>
      <c r="E112" s="41" t="s">
        <v>203</v>
      </c>
      <c r="F112" s="40">
        <v>3700</v>
      </c>
      <c r="G112" s="40">
        <v>0</v>
      </c>
      <c r="H112" s="40">
        <v>0</v>
      </c>
      <c r="I112" s="41" t="s">
        <v>204</v>
      </c>
      <c r="J112" s="46">
        <v>3700000</v>
      </c>
    </row>
    <row r="113" spans="1:10" ht="2.1" customHeight="1" x14ac:dyDescent="0.2"/>
    <row r="114" spans="1:10" ht="25.15" customHeight="1" x14ac:dyDescent="0.2"/>
    <row r="115" spans="1:10" ht="2.1" customHeight="1" x14ac:dyDescent="0.2"/>
    <row r="116" spans="1:10" ht="5.85" customHeight="1" x14ac:dyDescent="0.2"/>
    <row r="117" spans="1:10" ht="17.100000000000001" customHeight="1" x14ac:dyDescent="0.2">
      <c r="A117" s="174" t="s">
        <v>205</v>
      </c>
      <c r="B117" s="174"/>
      <c r="C117" s="174"/>
      <c r="D117" s="174"/>
      <c r="E117" s="174"/>
      <c r="F117" s="174"/>
      <c r="G117" s="174"/>
      <c r="H117" s="174"/>
      <c r="I117" s="35" t="s">
        <v>76</v>
      </c>
      <c r="J117" s="34" t="s">
        <v>32</v>
      </c>
    </row>
    <row r="118" spans="1:10" ht="50.45" customHeight="1" x14ac:dyDescent="0.2"/>
    <row r="119" spans="1:10" ht="32.1" customHeight="1" x14ac:dyDescent="0.2">
      <c r="A119" s="172" t="s">
        <v>98</v>
      </c>
      <c r="B119" s="172"/>
      <c r="C119" s="172"/>
      <c r="D119" s="172"/>
      <c r="E119" s="172"/>
      <c r="F119" s="172"/>
      <c r="G119" s="172"/>
      <c r="H119" s="172"/>
      <c r="I119" s="172"/>
      <c r="J119" s="172"/>
    </row>
    <row r="120" spans="1:10" ht="10.5" customHeight="1" x14ac:dyDescent="0.2"/>
    <row r="121" spans="1:10" ht="17.100000000000001" customHeight="1" x14ac:dyDescent="0.2">
      <c r="A121" s="173" t="s">
        <v>35</v>
      </c>
      <c r="B121" s="173"/>
      <c r="C121" s="173"/>
      <c r="D121" s="173"/>
      <c r="E121" s="34" t="s">
        <v>5</v>
      </c>
      <c r="F121" s="174" t="s">
        <v>9</v>
      </c>
      <c r="G121" s="174"/>
      <c r="H121" s="174"/>
      <c r="I121" s="174"/>
      <c r="J121" s="174"/>
    </row>
    <row r="122" spans="1:10" ht="22.7" customHeight="1" x14ac:dyDescent="0.2">
      <c r="A122" s="175" t="s">
        <v>99</v>
      </c>
      <c r="B122" s="175"/>
      <c r="C122" s="175"/>
      <c r="D122" s="175"/>
      <c r="E122" s="175"/>
      <c r="F122" s="175" t="s">
        <v>3</v>
      </c>
      <c r="G122" s="176" t="s">
        <v>37</v>
      </c>
      <c r="H122" s="176" t="s">
        <v>100</v>
      </c>
      <c r="I122" s="175" t="s">
        <v>38</v>
      </c>
      <c r="J122" s="175"/>
    </row>
    <row r="123" spans="1:10" ht="22.7" customHeight="1" x14ac:dyDescent="0.2">
      <c r="A123" s="36" t="s">
        <v>101</v>
      </c>
      <c r="B123" s="36" t="s">
        <v>102</v>
      </c>
      <c r="C123" s="36" t="s">
        <v>103</v>
      </c>
      <c r="D123" s="36" t="s">
        <v>104</v>
      </c>
      <c r="E123" s="36" t="s">
        <v>42</v>
      </c>
      <c r="F123" s="175"/>
      <c r="G123" s="176"/>
      <c r="H123" s="176"/>
      <c r="I123" s="175"/>
      <c r="J123" s="175"/>
    </row>
    <row r="124" spans="1:10" ht="22.7" customHeight="1" x14ac:dyDescent="0.2">
      <c r="A124" s="37" t="s">
        <v>206</v>
      </c>
      <c r="B124" s="38"/>
      <c r="C124" s="38"/>
      <c r="D124" s="38"/>
      <c r="E124" s="39"/>
      <c r="F124" s="40">
        <v>368079</v>
      </c>
      <c r="G124" s="40">
        <v>283820</v>
      </c>
      <c r="H124" s="40">
        <v>84259</v>
      </c>
      <c r="I124" s="41"/>
      <c r="J124" s="42"/>
    </row>
    <row r="125" spans="1:10" ht="22.7" customHeight="1" x14ac:dyDescent="0.2">
      <c r="A125" s="43"/>
      <c r="B125" s="37" t="s">
        <v>207</v>
      </c>
      <c r="C125" s="38"/>
      <c r="D125" s="38"/>
      <c r="E125" s="39"/>
      <c r="F125" s="40">
        <v>340037</v>
      </c>
      <c r="G125" s="40">
        <v>251673</v>
      </c>
      <c r="H125" s="40">
        <v>88364</v>
      </c>
      <c r="I125" s="41"/>
      <c r="J125" s="42"/>
    </row>
    <row r="126" spans="1:10" ht="22.7" customHeight="1" x14ac:dyDescent="0.2">
      <c r="A126" s="44"/>
      <c r="B126" s="43"/>
      <c r="C126" s="37" t="s">
        <v>208</v>
      </c>
      <c r="D126" s="38"/>
      <c r="E126" s="39"/>
      <c r="F126" s="40">
        <v>340037</v>
      </c>
      <c r="G126" s="40">
        <v>251673</v>
      </c>
      <c r="H126" s="40">
        <v>88364</v>
      </c>
      <c r="I126" s="41"/>
      <c r="J126" s="42"/>
    </row>
    <row r="127" spans="1:10" ht="22.7" customHeight="1" x14ac:dyDescent="0.2">
      <c r="A127" s="44"/>
      <c r="B127" s="45"/>
      <c r="C127" s="45"/>
      <c r="D127" s="37" t="s">
        <v>208</v>
      </c>
      <c r="E127" s="39"/>
      <c r="F127" s="40">
        <v>340037</v>
      </c>
      <c r="G127" s="40">
        <v>0</v>
      </c>
      <c r="H127" s="40">
        <v>0</v>
      </c>
      <c r="I127" s="41"/>
      <c r="J127" s="42"/>
    </row>
    <row r="128" spans="1:10" ht="22.7" customHeight="1" x14ac:dyDescent="0.2">
      <c r="A128" s="44"/>
      <c r="B128" s="45"/>
      <c r="C128" s="45"/>
      <c r="D128" s="45"/>
      <c r="E128" s="41" t="s">
        <v>209</v>
      </c>
      <c r="F128" s="40">
        <v>340037</v>
      </c>
      <c r="G128" s="40">
        <v>0</v>
      </c>
      <c r="H128" s="40">
        <v>0</v>
      </c>
      <c r="I128" s="49" t="s">
        <v>210</v>
      </c>
      <c r="J128" s="46">
        <v>340037000</v>
      </c>
    </row>
    <row r="129" spans="1:10" ht="22.7" customHeight="1" x14ac:dyDescent="0.2">
      <c r="A129" s="43"/>
      <c r="B129" s="37" t="s">
        <v>211</v>
      </c>
      <c r="C129" s="38"/>
      <c r="D129" s="38"/>
      <c r="E129" s="39"/>
      <c r="F129" s="40">
        <v>18592</v>
      </c>
      <c r="G129" s="40">
        <v>17252</v>
      </c>
      <c r="H129" s="40">
        <v>1340</v>
      </c>
      <c r="I129" s="41"/>
      <c r="J129" s="42"/>
    </row>
    <row r="130" spans="1:10" ht="22.7" customHeight="1" x14ac:dyDescent="0.2">
      <c r="A130" s="44"/>
      <c r="B130" s="43"/>
      <c r="C130" s="37" t="s">
        <v>212</v>
      </c>
      <c r="D130" s="38"/>
      <c r="E130" s="39"/>
      <c r="F130" s="40">
        <v>18592</v>
      </c>
      <c r="G130" s="40">
        <v>17252</v>
      </c>
      <c r="H130" s="40">
        <v>1340</v>
      </c>
      <c r="I130" s="41"/>
      <c r="J130" s="42"/>
    </row>
    <row r="131" spans="1:10" ht="22.7" customHeight="1" x14ac:dyDescent="0.2">
      <c r="A131" s="44"/>
      <c r="B131" s="45"/>
      <c r="C131" s="45"/>
      <c r="D131" s="37" t="s">
        <v>213</v>
      </c>
      <c r="E131" s="39"/>
      <c r="F131" s="40">
        <v>1050</v>
      </c>
      <c r="G131" s="40">
        <v>0</v>
      </c>
      <c r="H131" s="40">
        <v>0</v>
      </c>
      <c r="I131" s="41"/>
      <c r="J131" s="42"/>
    </row>
    <row r="132" spans="1:10" ht="22.7" customHeight="1" x14ac:dyDescent="0.2">
      <c r="A132" s="44"/>
      <c r="B132" s="45"/>
      <c r="C132" s="45"/>
      <c r="D132" s="45"/>
      <c r="E132" s="41" t="s">
        <v>214</v>
      </c>
      <c r="F132" s="40">
        <v>1050</v>
      </c>
      <c r="G132" s="40">
        <v>0</v>
      </c>
      <c r="H132" s="40">
        <v>0</v>
      </c>
      <c r="I132" s="41" t="s">
        <v>215</v>
      </c>
      <c r="J132" s="46">
        <v>1050000</v>
      </c>
    </row>
    <row r="133" spans="1:10" ht="22.7" customHeight="1" x14ac:dyDescent="0.2">
      <c r="A133" s="44"/>
      <c r="B133" s="45"/>
      <c r="C133" s="45"/>
      <c r="D133" s="37" t="s">
        <v>216</v>
      </c>
      <c r="E133" s="39"/>
      <c r="F133" s="40">
        <v>3400</v>
      </c>
      <c r="G133" s="40">
        <v>0</v>
      </c>
      <c r="H133" s="40">
        <v>0</v>
      </c>
      <c r="I133" s="41"/>
      <c r="J133" s="42"/>
    </row>
    <row r="134" spans="1:10" ht="22.7" customHeight="1" x14ac:dyDescent="0.2">
      <c r="A134" s="44"/>
      <c r="B134" s="45"/>
      <c r="C134" s="45"/>
      <c r="D134" s="45"/>
      <c r="E134" s="41" t="s">
        <v>214</v>
      </c>
      <c r="F134" s="40">
        <v>3400</v>
      </c>
      <c r="G134" s="40">
        <v>0</v>
      </c>
      <c r="H134" s="40">
        <v>0</v>
      </c>
      <c r="I134" s="41" t="s">
        <v>217</v>
      </c>
      <c r="J134" s="46">
        <v>800000</v>
      </c>
    </row>
    <row r="135" spans="1:10" ht="22.7" customHeight="1" x14ac:dyDescent="0.2">
      <c r="A135" s="44"/>
      <c r="B135" s="45"/>
      <c r="C135" s="45"/>
      <c r="D135" s="45"/>
      <c r="E135" s="47"/>
      <c r="F135" s="48"/>
      <c r="G135" s="48"/>
      <c r="H135" s="48"/>
      <c r="I135" s="41" t="s">
        <v>218</v>
      </c>
      <c r="J135" s="46">
        <v>2000000</v>
      </c>
    </row>
    <row r="136" spans="1:10" ht="22.7" customHeight="1" x14ac:dyDescent="0.2">
      <c r="A136" s="44"/>
      <c r="B136" s="45"/>
      <c r="C136" s="45"/>
      <c r="D136" s="45"/>
      <c r="E136" s="47"/>
      <c r="F136" s="48"/>
      <c r="G136" s="48"/>
      <c r="H136" s="48"/>
      <c r="I136" s="41" t="s">
        <v>219</v>
      </c>
      <c r="J136" s="46">
        <v>600000</v>
      </c>
    </row>
    <row r="137" spans="1:10" ht="22.7" customHeight="1" x14ac:dyDescent="0.2">
      <c r="A137" s="44"/>
      <c r="B137" s="45"/>
      <c r="C137" s="45"/>
      <c r="D137" s="37" t="s">
        <v>220</v>
      </c>
      <c r="E137" s="39"/>
      <c r="F137" s="40">
        <v>5028</v>
      </c>
      <c r="G137" s="40">
        <v>0</v>
      </c>
      <c r="H137" s="40">
        <v>0</v>
      </c>
      <c r="I137" s="41"/>
      <c r="J137" s="42"/>
    </row>
    <row r="138" spans="1:10" ht="22.7" customHeight="1" x14ac:dyDescent="0.2">
      <c r="A138" s="44"/>
      <c r="B138" s="45"/>
      <c r="C138" s="45"/>
      <c r="D138" s="45"/>
      <c r="E138" s="41" t="s">
        <v>214</v>
      </c>
      <c r="F138" s="40">
        <v>5028</v>
      </c>
      <c r="G138" s="40">
        <v>0</v>
      </c>
      <c r="H138" s="40">
        <v>0</v>
      </c>
      <c r="I138" s="41" t="s">
        <v>221</v>
      </c>
      <c r="J138" s="46">
        <v>5028000</v>
      </c>
    </row>
    <row r="139" spans="1:10" ht="22.7" customHeight="1" x14ac:dyDescent="0.2">
      <c r="A139" s="44"/>
      <c r="B139" s="45"/>
      <c r="C139" s="45"/>
      <c r="D139" s="37" t="s">
        <v>222</v>
      </c>
      <c r="E139" s="39"/>
      <c r="F139" s="40">
        <v>9014</v>
      </c>
      <c r="G139" s="40">
        <v>0</v>
      </c>
      <c r="H139" s="40">
        <v>0</v>
      </c>
      <c r="I139" s="41"/>
      <c r="J139" s="42"/>
    </row>
    <row r="140" spans="1:10" ht="22.7" customHeight="1" x14ac:dyDescent="0.2">
      <c r="A140" s="44"/>
      <c r="B140" s="45"/>
      <c r="C140" s="45"/>
      <c r="D140" s="45"/>
      <c r="E140" s="41" t="s">
        <v>214</v>
      </c>
      <c r="F140" s="40">
        <v>9014</v>
      </c>
      <c r="G140" s="40">
        <v>0</v>
      </c>
      <c r="H140" s="40">
        <v>0</v>
      </c>
      <c r="I140" s="41" t="s">
        <v>223</v>
      </c>
      <c r="J140" s="46">
        <v>6930000</v>
      </c>
    </row>
    <row r="141" spans="1:10" ht="22.7" customHeight="1" x14ac:dyDescent="0.2">
      <c r="A141" s="44"/>
      <c r="B141" s="45"/>
      <c r="C141" s="45"/>
      <c r="D141" s="45"/>
      <c r="E141" s="47"/>
      <c r="F141" s="48"/>
      <c r="G141" s="48"/>
      <c r="H141" s="48"/>
      <c r="I141" s="41" t="s">
        <v>224</v>
      </c>
      <c r="J141" s="46">
        <v>1585000</v>
      </c>
    </row>
    <row r="142" spans="1:10" ht="22.7" customHeight="1" x14ac:dyDescent="0.2">
      <c r="A142" s="44"/>
      <c r="B142" s="45"/>
      <c r="C142" s="45"/>
      <c r="D142" s="45"/>
      <c r="E142" s="47"/>
      <c r="F142" s="48"/>
      <c r="G142" s="48"/>
      <c r="H142" s="48"/>
      <c r="I142" s="41" t="s">
        <v>225</v>
      </c>
      <c r="J142" s="46">
        <v>499000</v>
      </c>
    </row>
    <row r="143" spans="1:10" ht="22.7" customHeight="1" x14ac:dyDescent="0.2">
      <c r="A143" s="44"/>
      <c r="B143" s="45"/>
      <c r="C143" s="45"/>
      <c r="D143" s="37" t="s">
        <v>226</v>
      </c>
      <c r="E143" s="39"/>
      <c r="F143" s="40">
        <v>100</v>
      </c>
      <c r="G143" s="40">
        <v>0</v>
      </c>
      <c r="H143" s="40">
        <v>0</v>
      </c>
      <c r="I143" s="41"/>
      <c r="J143" s="42"/>
    </row>
    <row r="144" spans="1:10" ht="22.7" customHeight="1" x14ac:dyDescent="0.2">
      <c r="A144" s="44"/>
      <c r="B144" s="45"/>
      <c r="C144" s="45"/>
      <c r="D144" s="45"/>
      <c r="E144" s="41" t="s">
        <v>197</v>
      </c>
      <c r="F144" s="40">
        <v>100</v>
      </c>
      <c r="G144" s="40">
        <v>0</v>
      </c>
      <c r="H144" s="40">
        <v>0</v>
      </c>
      <c r="I144" s="41" t="s">
        <v>227</v>
      </c>
      <c r="J144" s="46">
        <v>100000</v>
      </c>
    </row>
    <row r="145" spans="1:10" ht="22.7" customHeight="1" x14ac:dyDescent="0.2">
      <c r="A145" s="43"/>
      <c r="B145" s="37" t="s">
        <v>228</v>
      </c>
      <c r="C145" s="38"/>
      <c r="D145" s="38"/>
      <c r="E145" s="39"/>
      <c r="F145" s="40">
        <v>9450</v>
      </c>
      <c r="G145" s="40">
        <v>14895</v>
      </c>
      <c r="H145" s="40">
        <v>-5445</v>
      </c>
      <c r="I145" s="41"/>
      <c r="J145" s="42"/>
    </row>
    <row r="146" spans="1:10" ht="22.7" customHeight="1" x14ac:dyDescent="0.2">
      <c r="A146" s="44"/>
      <c r="B146" s="43"/>
      <c r="C146" s="37" t="s">
        <v>229</v>
      </c>
      <c r="D146" s="38"/>
      <c r="E146" s="39"/>
      <c r="F146" s="40">
        <v>9450</v>
      </c>
      <c r="G146" s="40">
        <v>14895</v>
      </c>
      <c r="H146" s="40">
        <v>-5445</v>
      </c>
      <c r="I146" s="41"/>
      <c r="J146" s="42"/>
    </row>
    <row r="147" spans="1:10" ht="22.7" customHeight="1" x14ac:dyDescent="0.2">
      <c r="A147" s="44"/>
      <c r="B147" s="45"/>
      <c r="C147" s="45"/>
      <c r="D147" s="37" t="s">
        <v>230</v>
      </c>
      <c r="E147" s="39"/>
      <c r="F147" s="40">
        <v>9450</v>
      </c>
      <c r="G147" s="40">
        <v>0</v>
      </c>
      <c r="H147" s="40">
        <v>0</v>
      </c>
      <c r="I147" s="41"/>
      <c r="J147" s="42"/>
    </row>
    <row r="148" spans="1:10" ht="22.7" customHeight="1" x14ac:dyDescent="0.2">
      <c r="A148" s="44"/>
      <c r="B148" s="45"/>
      <c r="C148" s="45"/>
      <c r="D148" s="45"/>
      <c r="E148" s="41" t="s">
        <v>197</v>
      </c>
      <c r="F148" s="40">
        <v>9450</v>
      </c>
      <c r="G148" s="40">
        <v>0</v>
      </c>
      <c r="H148" s="40">
        <v>0</v>
      </c>
      <c r="I148" s="41" t="s">
        <v>231</v>
      </c>
      <c r="J148" s="46">
        <v>9450000</v>
      </c>
    </row>
    <row r="149" spans="1:10" ht="22.7" customHeight="1" x14ac:dyDescent="0.2">
      <c r="A149" s="37" t="s">
        <v>232</v>
      </c>
      <c r="B149" s="38"/>
      <c r="C149" s="38"/>
      <c r="D149" s="38"/>
      <c r="E149" s="39"/>
      <c r="F149" s="40">
        <v>56860</v>
      </c>
      <c r="G149" s="40">
        <v>50995</v>
      </c>
      <c r="H149" s="40">
        <v>5865</v>
      </c>
      <c r="I149" s="41"/>
      <c r="J149" s="42"/>
    </row>
    <row r="150" spans="1:10" ht="22.7" customHeight="1" x14ac:dyDescent="0.2">
      <c r="A150" s="43"/>
      <c r="B150" s="37" t="s">
        <v>233</v>
      </c>
      <c r="C150" s="38"/>
      <c r="D150" s="38"/>
      <c r="E150" s="39"/>
      <c r="F150" s="40">
        <v>36240</v>
      </c>
      <c r="G150" s="40">
        <v>29500</v>
      </c>
      <c r="H150" s="40">
        <v>6740</v>
      </c>
      <c r="I150" s="41"/>
      <c r="J150" s="42"/>
    </row>
    <row r="151" spans="1:10" ht="22.7" customHeight="1" x14ac:dyDescent="0.2">
      <c r="A151" s="44"/>
      <c r="B151" s="43"/>
      <c r="C151" s="37" t="s">
        <v>234</v>
      </c>
      <c r="D151" s="38"/>
      <c r="E151" s="39"/>
      <c r="F151" s="40">
        <v>6940</v>
      </c>
      <c r="G151" s="40">
        <v>9300</v>
      </c>
      <c r="H151" s="40">
        <v>-2360</v>
      </c>
      <c r="I151" s="41"/>
      <c r="J151" s="42"/>
    </row>
    <row r="152" spans="1:10" ht="2.1" customHeight="1" x14ac:dyDescent="0.2"/>
    <row r="153" spans="1:10" ht="25.15" customHeight="1" x14ac:dyDescent="0.2"/>
    <row r="154" spans="1:10" ht="2.1" customHeight="1" x14ac:dyDescent="0.2"/>
    <row r="155" spans="1:10" ht="5.85" customHeight="1" x14ac:dyDescent="0.2"/>
    <row r="156" spans="1:10" ht="17.100000000000001" customHeight="1" x14ac:dyDescent="0.2">
      <c r="A156" s="174" t="s">
        <v>235</v>
      </c>
      <c r="B156" s="174"/>
      <c r="C156" s="174"/>
      <c r="D156" s="174"/>
      <c r="E156" s="174"/>
      <c r="F156" s="174"/>
      <c r="G156" s="174"/>
      <c r="H156" s="174"/>
      <c r="I156" s="35" t="s">
        <v>76</v>
      </c>
      <c r="J156" s="34" t="s">
        <v>32</v>
      </c>
    </row>
    <row r="157" spans="1:10" ht="50.45" customHeight="1" x14ac:dyDescent="0.2"/>
    <row r="158" spans="1:10" ht="32.1" customHeight="1" x14ac:dyDescent="0.2">
      <c r="A158" s="172" t="s">
        <v>98</v>
      </c>
      <c r="B158" s="172"/>
      <c r="C158" s="172"/>
      <c r="D158" s="172"/>
      <c r="E158" s="172"/>
      <c r="F158" s="172"/>
      <c r="G158" s="172"/>
      <c r="H158" s="172"/>
      <c r="I158" s="172"/>
      <c r="J158" s="172"/>
    </row>
    <row r="159" spans="1:10" ht="10.5" customHeight="1" x14ac:dyDescent="0.2"/>
    <row r="160" spans="1:10" ht="17.100000000000001" customHeight="1" x14ac:dyDescent="0.2">
      <c r="A160" s="173" t="s">
        <v>35</v>
      </c>
      <c r="B160" s="173"/>
      <c r="C160" s="173"/>
      <c r="D160" s="173"/>
      <c r="E160" s="34" t="s">
        <v>5</v>
      </c>
      <c r="F160" s="174" t="s">
        <v>9</v>
      </c>
      <c r="G160" s="174"/>
      <c r="H160" s="174"/>
      <c r="I160" s="174"/>
      <c r="J160" s="174"/>
    </row>
    <row r="161" spans="1:10" ht="22.7" customHeight="1" x14ac:dyDescent="0.2">
      <c r="A161" s="175" t="s">
        <v>99</v>
      </c>
      <c r="B161" s="175"/>
      <c r="C161" s="175"/>
      <c r="D161" s="175"/>
      <c r="E161" s="175"/>
      <c r="F161" s="175" t="s">
        <v>3</v>
      </c>
      <c r="G161" s="176" t="s">
        <v>37</v>
      </c>
      <c r="H161" s="176" t="s">
        <v>100</v>
      </c>
      <c r="I161" s="175" t="s">
        <v>38</v>
      </c>
      <c r="J161" s="175"/>
    </row>
    <row r="162" spans="1:10" ht="22.7" customHeight="1" x14ac:dyDescent="0.2">
      <c r="A162" s="36" t="s">
        <v>101</v>
      </c>
      <c r="B162" s="36" t="s">
        <v>102</v>
      </c>
      <c r="C162" s="36" t="s">
        <v>103</v>
      </c>
      <c r="D162" s="36" t="s">
        <v>104</v>
      </c>
      <c r="E162" s="36" t="s">
        <v>42</v>
      </c>
      <c r="F162" s="175"/>
      <c r="G162" s="176"/>
      <c r="H162" s="176"/>
      <c r="I162" s="175"/>
      <c r="J162" s="175"/>
    </row>
    <row r="163" spans="1:10" ht="22.7" customHeight="1" x14ac:dyDescent="0.2">
      <c r="A163" s="44"/>
      <c r="B163" s="45"/>
      <c r="C163" s="45"/>
      <c r="D163" s="37" t="s">
        <v>236</v>
      </c>
      <c r="E163" s="39"/>
      <c r="F163" s="40">
        <v>4440</v>
      </c>
      <c r="G163" s="40">
        <v>0</v>
      </c>
      <c r="H163" s="40">
        <v>0</v>
      </c>
      <c r="I163" s="41"/>
      <c r="J163" s="42"/>
    </row>
    <row r="164" spans="1:10" ht="22.7" customHeight="1" x14ac:dyDescent="0.2">
      <c r="A164" s="44"/>
      <c r="B164" s="45"/>
      <c r="C164" s="45"/>
      <c r="D164" s="45"/>
      <c r="E164" s="41" t="s">
        <v>197</v>
      </c>
      <c r="F164" s="40">
        <v>4440</v>
      </c>
      <c r="G164" s="40">
        <v>0</v>
      </c>
      <c r="H164" s="40">
        <v>0</v>
      </c>
      <c r="I164" s="41" t="s">
        <v>237</v>
      </c>
      <c r="J164" s="46">
        <v>4440000</v>
      </c>
    </row>
    <row r="165" spans="1:10" ht="22.7" customHeight="1" x14ac:dyDescent="0.2">
      <c r="A165" s="44"/>
      <c r="B165" s="45"/>
      <c r="C165" s="45"/>
      <c r="D165" s="37" t="s">
        <v>238</v>
      </c>
      <c r="E165" s="39"/>
      <c r="F165" s="40">
        <v>1000</v>
      </c>
      <c r="G165" s="40">
        <v>0</v>
      </c>
      <c r="H165" s="40">
        <v>0</v>
      </c>
      <c r="I165" s="41"/>
      <c r="J165" s="42"/>
    </row>
    <row r="166" spans="1:10" ht="22.7" customHeight="1" x14ac:dyDescent="0.2">
      <c r="A166" s="44"/>
      <c r="B166" s="45"/>
      <c r="C166" s="45"/>
      <c r="D166" s="45"/>
      <c r="E166" s="41" t="s">
        <v>197</v>
      </c>
      <c r="F166" s="40">
        <v>1000</v>
      </c>
      <c r="G166" s="40">
        <v>0</v>
      </c>
      <c r="H166" s="40">
        <v>0</v>
      </c>
      <c r="I166" s="41" t="s">
        <v>239</v>
      </c>
      <c r="J166" s="46">
        <v>1000000</v>
      </c>
    </row>
    <row r="167" spans="1:10" ht="22.7" customHeight="1" x14ac:dyDescent="0.2">
      <c r="A167" s="44"/>
      <c r="B167" s="45"/>
      <c r="C167" s="45"/>
      <c r="D167" s="37" t="s">
        <v>240</v>
      </c>
      <c r="E167" s="39"/>
      <c r="F167" s="40">
        <v>1000</v>
      </c>
      <c r="G167" s="40">
        <v>0</v>
      </c>
      <c r="H167" s="40">
        <v>0</v>
      </c>
      <c r="I167" s="41"/>
      <c r="J167" s="42"/>
    </row>
    <row r="168" spans="1:10" ht="22.7" customHeight="1" x14ac:dyDescent="0.2">
      <c r="A168" s="44"/>
      <c r="B168" s="45"/>
      <c r="C168" s="45"/>
      <c r="D168" s="45"/>
      <c r="E168" s="41" t="s">
        <v>197</v>
      </c>
      <c r="F168" s="40">
        <v>1000</v>
      </c>
      <c r="G168" s="40">
        <v>0</v>
      </c>
      <c r="H168" s="40">
        <v>0</v>
      </c>
      <c r="I168" s="41" t="s">
        <v>241</v>
      </c>
      <c r="J168" s="46">
        <v>1000000</v>
      </c>
    </row>
    <row r="169" spans="1:10" ht="22.7" customHeight="1" x14ac:dyDescent="0.2">
      <c r="A169" s="44"/>
      <c r="B169" s="45"/>
      <c r="C169" s="45"/>
      <c r="D169" s="37" t="s">
        <v>242</v>
      </c>
      <c r="E169" s="39"/>
      <c r="F169" s="40">
        <v>300</v>
      </c>
      <c r="G169" s="40">
        <v>0</v>
      </c>
      <c r="H169" s="40">
        <v>0</v>
      </c>
      <c r="I169" s="41"/>
      <c r="J169" s="42"/>
    </row>
    <row r="170" spans="1:10" ht="22.7" customHeight="1" x14ac:dyDescent="0.2">
      <c r="A170" s="44"/>
      <c r="B170" s="45"/>
      <c r="C170" s="45"/>
      <c r="D170" s="45"/>
      <c r="E170" s="41" t="s">
        <v>197</v>
      </c>
      <c r="F170" s="40">
        <v>300</v>
      </c>
      <c r="G170" s="40">
        <v>0</v>
      </c>
      <c r="H170" s="40">
        <v>0</v>
      </c>
      <c r="I170" s="41" t="s">
        <v>243</v>
      </c>
      <c r="J170" s="46">
        <v>300000</v>
      </c>
    </row>
    <row r="171" spans="1:10" ht="22.7" customHeight="1" x14ac:dyDescent="0.2">
      <c r="A171" s="44"/>
      <c r="B171" s="45"/>
      <c r="C171" s="45"/>
      <c r="D171" s="37" t="s">
        <v>244</v>
      </c>
      <c r="E171" s="39"/>
      <c r="F171" s="40">
        <v>200</v>
      </c>
      <c r="G171" s="40">
        <v>0</v>
      </c>
      <c r="H171" s="40">
        <v>0</v>
      </c>
      <c r="I171" s="41"/>
      <c r="J171" s="42"/>
    </row>
    <row r="172" spans="1:10" ht="22.7" customHeight="1" x14ac:dyDescent="0.2">
      <c r="A172" s="44"/>
      <c r="B172" s="45"/>
      <c r="C172" s="45"/>
      <c r="D172" s="45"/>
      <c r="E172" s="41" t="s">
        <v>197</v>
      </c>
      <c r="F172" s="40">
        <v>200</v>
      </c>
      <c r="G172" s="40">
        <v>0</v>
      </c>
      <c r="H172" s="40">
        <v>0</v>
      </c>
      <c r="I172" s="41" t="s">
        <v>245</v>
      </c>
      <c r="J172" s="46">
        <v>200000</v>
      </c>
    </row>
    <row r="173" spans="1:10" ht="22.7" customHeight="1" x14ac:dyDescent="0.2">
      <c r="A173" s="44"/>
      <c r="B173" s="43"/>
      <c r="C173" s="37" t="s">
        <v>246</v>
      </c>
      <c r="D173" s="38"/>
      <c r="E173" s="39"/>
      <c r="F173" s="40">
        <v>800</v>
      </c>
      <c r="G173" s="40">
        <v>800</v>
      </c>
      <c r="H173" s="40">
        <v>0</v>
      </c>
      <c r="I173" s="41"/>
      <c r="J173" s="42"/>
    </row>
    <row r="174" spans="1:10" ht="22.7" customHeight="1" x14ac:dyDescent="0.2">
      <c r="A174" s="44"/>
      <c r="B174" s="45"/>
      <c r="C174" s="45"/>
      <c r="D174" s="37" t="s">
        <v>247</v>
      </c>
      <c r="E174" s="39"/>
      <c r="F174" s="40">
        <v>300</v>
      </c>
      <c r="G174" s="40">
        <v>0</v>
      </c>
      <c r="H174" s="40">
        <v>0</v>
      </c>
      <c r="I174" s="41"/>
      <c r="J174" s="42"/>
    </row>
    <row r="175" spans="1:10" ht="22.7" customHeight="1" x14ac:dyDescent="0.2">
      <c r="A175" s="44"/>
      <c r="B175" s="45"/>
      <c r="C175" s="45"/>
      <c r="D175" s="45"/>
      <c r="E175" s="41" t="s">
        <v>197</v>
      </c>
      <c r="F175" s="40">
        <v>300</v>
      </c>
      <c r="G175" s="40">
        <v>0</v>
      </c>
      <c r="H175" s="40">
        <v>0</v>
      </c>
      <c r="I175" s="41" t="s">
        <v>248</v>
      </c>
      <c r="J175" s="46">
        <v>300000</v>
      </c>
    </row>
    <row r="176" spans="1:10" ht="22.7" customHeight="1" x14ac:dyDescent="0.2">
      <c r="A176" s="44"/>
      <c r="B176" s="45"/>
      <c r="C176" s="45"/>
      <c r="D176" s="37" t="s">
        <v>249</v>
      </c>
      <c r="E176" s="39"/>
      <c r="F176" s="40">
        <v>300</v>
      </c>
      <c r="G176" s="40">
        <v>0</v>
      </c>
      <c r="H176" s="40">
        <v>0</v>
      </c>
      <c r="I176" s="41"/>
      <c r="J176" s="42"/>
    </row>
    <row r="177" spans="1:10" ht="22.7" customHeight="1" x14ac:dyDescent="0.2">
      <c r="A177" s="44"/>
      <c r="B177" s="45"/>
      <c r="C177" s="45"/>
      <c r="D177" s="45"/>
      <c r="E177" s="41" t="s">
        <v>197</v>
      </c>
      <c r="F177" s="40">
        <v>300</v>
      </c>
      <c r="G177" s="40">
        <v>0</v>
      </c>
      <c r="H177" s="40">
        <v>0</v>
      </c>
      <c r="I177" s="41" t="s">
        <v>248</v>
      </c>
      <c r="J177" s="46">
        <v>300000</v>
      </c>
    </row>
    <row r="178" spans="1:10" ht="22.7" customHeight="1" x14ac:dyDescent="0.2">
      <c r="A178" s="44"/>
      <c r="B178" s="45"/>
      <c r="C178" s="45"/>
      <c r="D178" s="37" t="s">
        <v>250</v>
      </c>
      <c r="E178" s="39"/>
      <c r="F178" s="40">
        <v>200</v>
      </c>
      <c r="G178" s="40">
        <v>0</v>
      </c>
      <c r="H178" s="40">
        <v>0</v>
      </c>
      <c r="I178" s="41"/>
      <c r="J178" s="42"/>
    </row>
    <row r="179" spans="1:10" ht="22.7" customHeight="1" x14ac:dyDescent="0.2">
      <c r="A179" s="44"/>
      <c r="B179" s="45"/>
      <c r="C179" s="45"/>
      <c r="D179" s="45"/>
      <c r="E179" s="41" t="s">
        <v>197</v>
      </c>
      <c r="F179" s="40">
        <v>200</v>
      </c>
      <c r="G179" s="40">
        <v>0</v>
      </c>
      <c r="H179" s="40">
        <v>0</v>
      </c>
      <c r="I179" s="41" t="s">
        <v>251</v>
      </c>
      <c r="J179" s="46">
        <v>200000</v>
      </c>
    </row>
    <row r="180" spans="1:10" ht="22.7" customHeight="1" x14ac:dyDescent="0.2">
      <c r="A180" s="44"/>
      <c r="B180" s="43"/>
      <c r="C180" s="37" t="s">
        <v>252</v>
      </c>
      <c r="D180" s="38"/>
      <c r="E180" s="39"/>
      <c r="F180" s="40">
        <v>300</v>
      </c>
      <c r="G180" s="40">
        <v>300</v>
      </c>
      <c r="H180" s="40">
        <v>0</v>
      </c>
      <c r="I180" s="41"/>
      <c r="J180" s="42"/>
    </row>
    <row r="181" spans="1:10" ht="22.7" customHeight="1" x14ac:dyDescent="0.2">
      <c r="A181" s="44"/>
      <c r="B181" s="45"/>
      <c r="C181" s="45"/>
      <c r="D181" s="37" t="s">
        <v>253</v>
      </c>
      <c r="E181" s="39"/>
      <c r="F181" s="40">
        <v>300</v>
      </c>
      <c r="G181" s="40">
        <v>0</v>
      </c>
      <c r="H181" s="40">
        <v>0</v>
      </c>
      <c r="I181" s="41"/>
      <c r="J181" s="42"/>
    </row>
    <row r="182" spans="1:10" ht="22.7" customHeight="1" x14ac:dyDescent="0.2">
      <c r="A182" s="44"/>
      <c r="B182" s="45"/>
      <c r="C182" s="45"/>
      <c r="D182" s="45"/>
      <c r="E182" s="41" t="s">
        <v>197</v>
      </c>
      <c r="F182" s="40">
        <v>300</v>
      </c>
      <c r="G182" s="40">
        <v>0</v>
      </c>
      <c r="H182" s="40">
        <v>0</v>
      </c>
      <c r="I182" s="41" t="s">
        <v>248</v>
      </c>
      <c r="J182" s="46">
        <v>300000</v>
      </c>
    </row>
    <row r="183" spans="1:10" ht="22.7" customHeight="1" x14ac:dyDescent="0.2">
      <c r="A183" s="44"/>
      <c r="B183" s="43"/>
      <c r="C183" s="37" t="s">
        <v>254</v>
      </c>
      <c r="D183" s="38"/>
      <c r="E183" s="39"/>
      <c r="F183" s="40">
        <v>300</v>
      </c>
      <c r="G183" s="40">
        <v>300</v>
      </c>
      <c r="H183" s="40">
        <v>0</v>
      </c>
      <c r="I183" s="41"/>
      <c r="J183" s="42"/>
    </row>
    <row r="184" spans="1:10" ht="22.7" customHeight="1" x14ac:dyDescent="0.2">
      <c r="A184" s="44"/>
      <c r="B184" s="45"/>
      <c r="C184" s="45"/>
      <c r="D184" s="37" t="s">
        <v>255</v>
      </c>
      <c r="E184" s="39"/>
      <c r="F184" s="40">
        <v>300</v>
      </c>
      <c r="G184" s="40">
        <v>0</v>
      </c>
      <c r="H184" s="40">
        <v>0</v>
      </c>
      <c r="I184" s="41"/>
      <c r="J184" s="42"/>
    </row>
    <row r="185" spans="1:10" ht="22.7" customHeight="1" x14ac:dyDescent="0.2">
      <c r="A185" s="44"/>
      <c r="B185" s="45"/>
      <c r="C185" s="45"/>
      <c r="D185" s="45"/>
      <c r="E185" s="41" t="s">
        <v>197</v>
      </c>
      <c r="F185" s="40">
        <v>300</v>
      </c>
      <c r="G185" s="40">
        <v>0</v>
      </c>
      <c r="H185" s="40">
        <v>0</v>
      </c>
      <c r="I185" s="41" t="s">
        <v>256</v>
      </c>
      <c r="J185" s="46">
        <v>300000</v>
      </c>
    </row>
    <row r="186" spans="1:10" ht="22.7" customHeight="1" x14ac:dyDescent="0.2">
      <c r="A186" s="44"/>
      <c r="B186" s="43"/>
      <c r="C186" s="37" t="s">
        <v>257</v>
      </c>
      <c r="D186" s="38"/>
      <c r="E186" s="39"/>
      <c r="F186" s="40">
        <v>9300</v>
      </c>
      <c r="G186" s="40">
        <v>9300</v>
      </c>
      <c r="H186" s="40">
        <v>0</v>
      </c>
      <c r="I186" s="41"/>
      <c r="J186" s="42"/>
    </row>
    <row r="187" spans="1:10" ht="22.7" customHeight="1" x14ac:dyDescent="0.2">
      <c r="A187" s="44"/>
      <c r="B187" s="45"/>
      <c r="C187" s="45"/>
      <c r="D187" s="37" t="s">
        <v>258</v>
      </c>
      <c r="E187" s="39"/>
      <c r="F187" s="40">
        <v>300</v>
      </c>
      <c r="G187" s="40">
        <v>0</v>
      </c>
      <c r="H187" s="40">
        <v>0</v>
      </c>
      <c r="I187" s="41"/>
      <c r="J187" s="42"/>
    </row>
    <row r="188" spans="1:10" ht="22.7" customHeight="1" x14ac:dyDescent="0.2">
      <c r="A188" s="44"/>
      <c r="B188" s="45"/>
      <c r="C188" s="45"/>
      <c r="D188" s="45"/>
      <c r="E188" s="41" t="s">
        <v>197</v>
      </c>
      <c r="F188" s="40">
        <v>300</v>
      </c>
      <c r="G188" s="40">
        <v>0</v>
      </c>
      <c r="H188" s="40">
        <v>0</v>
      </c>
      <c r="I188" s="41" t="s">
        <v>259</v>
      </c>
      <c r="J188" s="46">
        <v>300000</v>
      </c>
    </row>
    <row r="189" spans="1:10" ht="22.7" customHeight="1" x14ac:dyDescent="0.2">
      <c r="A189" s="44"/>
      <c r="B189" s="45"/>
      <c r="C189" s="45"/>
      <c r="D189" s="37" t="s">
        <v>260</v>
      </c>
      <c r="E189" s="39"/>
      <c r="F189" s="40">
        <v>4500</v>
      </c>
      <c r="G189" s="40">
        <v>0</v>
      </c>
      <c r="H189" s="40">
        <v>0</v>
      </c>
      <c r="I189" s="41"/>
      <c r="J189" s="42"/>
    </row>
    <row r="190" spans="1:10" ht="22.7" customHeight="1" x14ac:dyDescent="0.2">
      <c r="A190" s="44"/>
      <c r="B190" s="45"/>
      <c r="C190" s="45"/>
      <c r="D190" s="45"/>
      <c r="E190" s="41" t="s">
        <v>197</v>
      </c>
      <c r="F190" s="40">
        <v>4500</v>
      </c>
      <c r="G190" s="40">
        <v>0</v>
      </c>
      <c r="H190" s="40">
        <v>0</v>
      </c>
      <c r="I190" s="41" t="s">
        <v>261</v>
      </c>
      <c r="J190" s="46">
        <v>1000000</v>
      </c>
    </row>
    <row r="191" spans="1:10" ht="2.1" customHeight="1" x14ac:dyDescent="0.2"/>
    <row r="192" spans="1:10" ht="25.15" customHeight="1" x14ac:dyDescent="0.2"/>
    <row r="193" spans="1:10" ht="2.1" customHeight="1" x14ac:dyDescent="0.2"/>
    <row r="194" spans="1:10" ht="5.85" customHeight="1" x14ac:dyDescent="0.2"/>
    <row r="195" spans="1:10" ht="17.100000000000001" customHeight="1" x14ac:dyDescent="0.2">
      <c r="A195" s="174" t="s">
        <v>262</v>
      </c>
      <c r="B195" s="174"/>
      <c r="C195" s="174"/>
      <c r="D195" s="174"/>
      <c r="E195" s="174"/>
      <c r="F195" s="174"/>
      <c r="G195" s="174"/>
      <c r="H195" s="174"/>
      <c r="I195" s="35" t="s">
        <v>76</v>
      </c>
      <c r="J195" s="34" t="s">
        <v>32</v>
      </c>
    </row>
    <row r="196" spans="1:10" ht="50.45" customHeight="1" x14ac:dyDescent="0.2"/>
    <row r="197" spans="1:10" ht="32.1" customHeight="1" x14ac:dyDescent="0.2">
      <c r="A197" s="172" t="s">
        <v>98</v>
      </c>
      <c r="B197" s="172"/>
      <c r="C197" s="172"/>
      <c r="D197" s="172"/>
      <c r="E197" s="172"/>
      <c r="F197" s="172"/>
      <c r="G197" s="172"/>
      <c r="H197" s="172"/>
      <c r="I197" s="172"/>
      <c r="J197" s="172"/>
    </row>
    <row r="198" spans="1:10" ht="10.5" customHeight="1" x14ac:dyDescent="0.2"/>
    <row r="199" spans="1:10" ht="17.100000000000001" customHeight="1" x14ac:dyDescent="0.2">
      <c r="A199" s="173" t="s">
        <v>35</v>
      </c>
      <c r="B199" s="173"/>
      <c r="C199" s="173"/>
      <c r="D199" s="173"/>
      <c r="E199" s="34" t="s">
        <v>5</v>
      </c>
      <c r="F199" s="174" t="s">
        <v>9</v>
      </c>
      <c r="G199" s="174"/>
      <c r="H199" s="174"/>
      <c r="I199" s="174"/>
      <c r="J199" s="174"/>
    </row>
    <row r="200" spans="1:10" ht="22.7" customHeight="1" x14ac:dyDescent="0.2">
      <c r="A200" s="175" t="s">
        <v>99</v>
      </c>
      <c r="B200" s="175"/>
      <c r="C200" s="175"/>
      <c r="D200" s="175"/>
      <c r="E200" s="175"/>
      <c r="F200" s="175" t="s">
        <v>3</v>
      </c>
      <c r="G200" s="176" t="s">
        <v>37</v>
      </c>
      <c r="H200" s="176" t="s">
        <v>100</v>
      </c>
      <c r="I200" s="175" t="s">
        <v>38</v>
      </c>
      <c r="J200" s="175"/>
    </row>
    <row r="201" spans="1:10" ht="22.7" customHeight="1" x14ac:dyDescent="0.2">
      <c r="A201" s="36" t="s">
        <v>101</v>
      </c>
      <c r="B201" s="36" t="s">
        <v>102</v>
      </c>
      <c r="C201" s="36" t="s">
        <v>103</v>
      </c>
      <c r="D201" s="36" t="s">
        <v>104</v>
      </c>
      <c r="E201" s="36" t="s">
        <v>42</v>
      </c>
      <c r="F201" s="175"/>
      <c r="G201" s="176"/>
      <c r="H201" s="176"/>
      <c r="I201" s="175"/>
      <c r="J201" s="175"/>
    </row>
    <row r="202" spans="1:10" ht="22.7" customHeight="1" x14ac:dyDescent="0.2">
      <c r="A202" s="44"/>
      <c r="B202" s="45"/>
      <c r="C202" s="45"/>
      <c r="D202" s="45"/>
      <c r="E202" s="47"/>
      <c r="F202" s="48"/>
      <c r="G202" s="48"/>
      <c r="H202" s="48"/>
      <c r="I202" s="41" t="s">
        <v>263</v>
      </c>
      <c r="J202" s="46">
        <v>3500000</v>
      </c>
    </row>
    <row r="203" spans="1:10" ht="22.7" customHeight="1" x14ac:dyDescent="0.2">
      <c r="A203" s="44"/>
      <c r="B203" s="45"/>
      <c r="C203" s="45"/>
      <c r="D203" s="37" t="s">
        <v>264</v>
      </c>
      <c r="E203" s="39"/>
      <c r="F203" s="40">
        <v>3500</v>
      </c>
      <c r="G203" s="40">
        <v>0</v>
      </c>
      <c r="H203" s="40">
        <v>0</v>
      </c>
      <c r="I203" s="41"/>
      <c r="J203" s="42"/>
    </row>
    <row r="204" spans="1:10" ht="22.7" customHeight="1" x14ac:dyDescent="0.2">
      <c r="A204" s="44"/>
      <c r="B204" s="45"/>
      <c r="C204" s="45"/>
      <c r="D204" s="45"/>
      <c r="E204" s="41" t="s">
        <v>197</v>
      </c>
      <c r="F204" s="40">
        <v>3500</v>
      </c>
      <c r="G204" s="40">
        <v>0</v>
      </c>
      <c r="H204" s="40">
        <v>0</v>
      </c>
      <c r="I204" s="41" t="s">
        <v>265</v>
      </c>
      <c r="J204" s="46">
        <v>3500000</v>
      </c>
    </row>
    <row r="205" spans="1:10" ht="22.7" customHeight="1" x14ac:dyDescent="0.2">
      <c r="A205" s="44"/>
      <c r="B205" s="45"/>
      <c r="C205" s="45"/>
      <c r="D205" s="37" t="s">
        <v>266</v>
      </c>
      <c r="E205" s="39"/>
      <c r="F205" s="40">
        <v>1000</v>
      </c>
      <c r="G205" s="40">
        <v>0</v>
      </c>
      <c r="H205" s="40">
        <v>0</v>
      </c>
      <c r="I205" s="41"/>
      <c r="J205" s="42"/>
    </row>
    <row r="206" spans="1:10" ht="22.7" customHeight="1" x14ac:dyDescent="0.2">
      <c r="A206" s="44"/>
      <c r="B206" s="45"/>
      <c r="C206" s="45"/>
      <c r="D206" s="45"/>
      <c r="E206" s="41" t="s">
        <v>197</v>
      </c>
      <c r="F206" s="40">
        <v>1000</v>
      </c>
      <c r="G206" s="40">
        <v>0</v>
      </c>
      <c r="H206" s="40">
        <v>0</v>
      </c>
      <c r="I206" s="41" t="s">
        <v>267</v>
      </c>
      <c r="J206" s="46">
        <v>1000000</v>
      </c>
    </row>
    <row r="207" spans="1:10" ht="22.7" customHeight="1" x14ac:dyDescent="0.2">
      <c r="A207" s="44"/>
      <c r="B207" s="43"/>
      <c r="C207" s="37" t="s">
        <v>268</v>
      </c>
      <c r="D207" s="38"/>
      <c r="E207" s="39"/>
      <c r="F207" s="40">
        <v>6700</v>
      </c>
      <c r="G207" s="40">
        <v>6200</v>
      </c>
      <c r="H207" s="40">
        <v>500</v>
      </c>
      <c r="I207" s="41"/>
      <c r="J207" s="42"/>
    </row>
    <row r="208" spans="1:10" ht="22.7" customHeight="1" x14ac:dyDescent="0.2">
      <c r="A208" s="44"/>
      <c r="B208" s="45"/>
      <c r="C208" s="45"/>
      <c r="D208" s="37" t="s">
        <v>253</v>
      </c>
      <c r="E208" s="39"/>
      <c r="F208" s="40">
        <v>4900</v>
      </c>
      <c r="G208" s="40">
        <v>0</v>
      </c>
      <c r="H208" s="40">
        <v>0</v>
      </c>
      <c r="I208" s="41"/>
      <c r="J208" s="42"/>
    </row>
    <row r="209" spans="1:10" ht="22.7" customHeight="1" x14ac:dyDescent="0.2">
      <c r="A209" s="44"/>
      <c r="B209" s="45"/>
      <c r="C209" s="45"/>
      <c r="D209" s="45"/>
      <c r="E209" s="41" t="s">
        <v>197</v>
      </c>
      <c r="F209" s="40">
        <v>4900</v>
      </c>
      <c r="G209" s="40">
        <v>0</v>
      </c>
      <c r="H209" s="40">
        <v>0</v>
      </c>
      <c r="I209" s="41" t="s">
        <v>269</v>
      </c>
      <c r="J209" s="46">
        <v>2500000</v>
      </c>
    </row>
    <row r="210" spans="1:10" ht="22.7" customHeight="1" x14ac:dyDescent="0.2">
      <c r="A210" s="44"/>
      <c r="B210" s="45"/>
      <c r="C210" s="45"/>
      <c r="D210" s="45"/>
      <c r="E210" s="47"/>
      <c r="F210" s="48"/>
      <c r="G210" s="48"/>
      <c r="H210" s="48"/>
      <c r="I210" s="41" t="s">
        <v>270</v>
      </c>
      <c r="J210" s="46">
        <v>600000</v>
      </c>
    </row>
    <row r="211" spans="1:10" ht="22.7" customHeight="1" x14ac:dyDescent="0.2">
      <c r="A211" s="44"/>
      <c r="B211" s="45"/>
      <c r="C211" s="45"/>
      <c r="D211" s="45"/>
      <c r="E211" s="47"/>
      <c r="F211" s="48"/>
      <c r="G211" s="48"/>
      <c r="H211" s="48"/>
      <c r="I211" s="41" t="s">
        <v>271</v>
      </c>
      <c r="J211" s="46">
        <v>800000</v>
      </c>
    </row>
    <row r="212" spans="1:10" ht="22.7" customHeight="1" x14ac:dyDescent="0.2">
      <c r="A212" s="44"/>
      <c r="B212" s="45"/>
      <c r="C212" s="45"/>
      <c r="D212" s="45"/>
      <c r="E212" s="47"/>
      <c r="F212" s="48"/>
      <c r="G212" s="48"/>
      <c r="H212" s="48"/>
      <c r="I212" s="41" t="s">
        <v>272</v>
      </c>
      <c r="J212" s="46">
        <v>1000000</v>
      </c>
    </row>
    <row r="213" spans="1:10" ht="22.7" customHeight="1" x14ac:dyDescent="0.2">
      <c r="A213" s="44"/>
      <c r="B213" s="45"/>
      <c r="C213" s="45"/>
      <c r="D213" s="37" t="s">
        <v>273</v>
      </c>
      <c r="E213" s="39"/>
      <c r="F213" s="40">
        <v>1800</v>
      </c>
      <c r="G213" s="40">
        <v>0</v>
      </c>
      <c r="H213" s="40">
        <v>0</v>
      </c>
      <c r="I213" s="41"/>
      <c r="J213" s="42"/>
    </row>
    <row r="214" spans="1:10" ht="22.7" customHeight="1" x14ac:dyDescent="0.2">
      <c r="A214" s="44"/>
      <c r="B214" s="45"/>
      <c r="C214" s="45"/>
      <c r="D214" s="45"/>
      <c r="E214" s="41" t="s">
        <v>197</v>
      </c>
      <c r="F214" s="40">
        <v>1500</v>
      </c>
      <c r="G214" s="40">
        <v>0</v>
      </c>
      <c r="H214" s="40">
        <v>0</v>
      </c>
      <c r="I214" s="41" t="s">
        <v>274</v>
      </c>
      <c r="J214" s="46">
        <v>1500000</v>
      </c>
    </row>
    <row r="215" spans="1:10" ht="22.7" customHeight="1" x14ac:dyDescent="0.2">
      <c r="A215" s="44"/>
      <c r="B215" s="45"/>
      <c r="C215" s="45"/>
      <c r="D215" s="45"/>
      <c r="E215" s="41" t="s">
        <v>275</v>
      </c>
      <c r="F215" s="40">
        <v>300</v>
      </c>
      <c r="G215" s="40">
        <v>0</v>
      </c>
      <c r="H215" s="40">
        <v>0</v>
      </c>
      <c r="I215" s="41" t="s">
        <v>276</v>
      </c>
      <c r="J215" s="46">
        <v>300000</v>
      </c>
    </row>
    <row r="216" spans="1:10" ht="22.7" customHeight="1" x14ac:dyDescent="0.2">
      <c r="A216" s="44"/>
      <c r="B216" s="43"/>
      <c r="C216" s="37" t="s">
        <v>277</v>
      </c>
      <c r="D216" s="38"/>
      <c r="E216" s="39"/>
      <c r="F216" s="40">
        <v>2600</v>
      </c>
      <c r="G216" s="40">
        <v>2000</v>
      </c>
      <c r="H216" s="40">
        <v>600</v>
      </c>
      <c r="I216" s="41"/>
      <c r="J216" s="42"/>
    </row>
    <row r="217" spans="1:10" ht="22.7" customHeight="1" x14ac:dyDescent="0.2">
      <c r="A217" s="44"/>
      <c r="B217" s="45"/>
      <c r="C217" s="45"/>
      <c r="D217" s="37" t="s">
        <v>278</v>
      </c>
      <c r="E217" s="39"/>
      <c r="F217" s="40">
        <v>1600</v>
      </c>
      <c r="G217" s="40">
        <v>0</v>
      </c>
      <c r="H217" s="40">
        <v>0</v>
      </c>
      <c r="I217" s="41"/>
      <c r="J217" s="42"/>
    </row>
    <row r="218" spans="1:10" ht="22.7" customHeight="1" x14ac:dyDescent="0.2">
      <c r="A218" s="44"/>
      <c r="B218" s="45"/>
      <c r="C218" s="45"/>
      <c r="D218" s="45"/>
      <c r="E218" s="41" t="s">
        <v>197</v>
      </c>
      <c r="F218" s="40">
        <v>1600</v>
      </c>
      <c r="G218" s="40">
        <v>0</v>
      </c>
      <c r="H218" s="40">
        <v>0</v>
      </c>
      <c r="I218" s="41" t="s">
        <v>279</v>
      </c>
      <c r="J218" s="46">
        <v>1600000</v>
      </c>
    </row>
    <row r="219" spans="1:10" ht="22.7" customHeight="1" x14ac:dyDescent="0.2">
      <c r="A219" s="44"/>
      <c r="B219" s="45"/>
      <c r="C219" s="45"/>
      <c r="D219" s="37" t="s">
        <v>280</v>
      </c>
      <c r="E219" s="39"/>
      <c r="F219" s="40">
        <v>1000</v>
      </c>
      <c r="G219" s="40">
        <v>0</v>
      </c>
      <c r="H219" s="40">
        <v>0</v>
      </c>
      <c r="I219" s="41"/>
      <c r="J219" s="42"/>
    </row>
    <row r="220" spans="1:10" ht="22.7" customHeight="1" x14ac:dyDescent="0.2">
      <c r="A220" s="44"/>
      <c r="B220" s="45"/>
      <c r="C220" s="45"/>
      <c r="D220" s="45"/>
      <c r="E220" s="41" t="s">
        <v>197</v>
      </c>
      <c r="F220" s="40">
        <v>1000</v>
      </c>
      <c r="G220" s="40">
        <v>0</v>
      </c>
      <c r="H220" s="40">
        <v>0</v>
      </c>
      <c r="I220" s="41" t="s">
        <v>281</v>
      </c>
      <c r="J220" s="46">
        <v>1000000</v>
      </c>
    </row>
    <row r="221" spans="1:10" ht="22.7" customHeight="1" x14ac:dyDescent="0.2">
      <c r="A221" s="44"/>
      <c r="B221" s="43"/>
      <c r="C221" s="37" t="s">
        <v>282</v>
      </c>
      <c r="D221" s="38"/>
      <c r="E221" s="39"/>
      <c r="F221" s="40">
        <v>1800</v>
      </c>
      <c r="G221" s="40">
        <v>1300</v>
      </c>
      <c r="H221" s="40">
        <v>500</v>
      </c>
      <c r="I221" s="41"/>
      <c r="J221" s="42"/>
    </row>
    <row r="222" spans="1:10" ht="22.7" customHeight="1" x14ac:dyDescent="0.2">
      <c r="A222" s="44"/>
      <c r="B222" s="45"/>
      <c r="C222" s="45"/>
      <c r="D222" s="37" t="s">
        <v>283</v>
      </c>
      <c r="E222" s="39"/>
      <c r="F222" s="40">
        <v>1000</v>
      </c>
      <c r="G222" s="40">
        <v>0</v>
      </c>
      <c r="H222" s="40">
        <v>0</v>
      </c>
      <c r="I222" s="41"/>
      <c r="J222" s="42"/>
    </row>
    <row r="223" spans="1:10" ht="22.7" customHeight="1" x14ac:dyDescent="0.2">
      <c r="A223" s="44"/>
      <c r="B223" s="45"/>
      <c r="C223" s="45"/>
      <c r="D223" s="45"/>
      <c r="E223" s="41" t="s">
        <v>197</v>
      </c>
      <c r="F223" s="40">
        <v>1000</v>
      </c>
      <c r="G223" s="40">
        <v>0</v>
      </c>
      <c r="H223" s="40">
        <v>0</v>
      </c>
      <c r="I223" s="41" t="s">
        <v>284</v>
      </c>
      <c r="J223" s="46">
        <v>1000000</v>
      </c>
    </row>
    <row r="224" spans="1:10" ht="22.7" customHeight="1" x14ac:dyDescent="0.2">
      <c r="A224" s="44"/>
      <c r="B224" s="45"/>
      <c r="C224" s="45"/>
      <c r="D224" s="37" t="s">
        <v>285</v>
      </c>
      <c r="E224" s="39"/>
      <c r="F224" s="40">
        <v>500</v>
      </c>
      <c r="G224" s="40">
        <v>0</v>
      </c>
      <c r="H224" s="40">
        <v>0</v>
      </c>
      <c r="I224" s="41"/>
      <c r="J224" s="42"/>
    </row>
    <row r="225" spans="1:10" ht="22.7" customHeight="1" x14ac:dyDescent="0.2">
      <c r="A225" s="44"/>
      <c r="B225" s="45"/>
      <c r="C225" s="45"/>
      <c r="D225" s="45"/>
      <c r="E225" s="41" t="s">
        <v>197</v>
      </c>
      <c r="F225" s="40">
        <v>500</v>
      </c>
      <c r="G225" s="40">
        <v>0</v>
      </c>
      <c r="H225" s="40">
        <v>0</v>
      </c>
      <c r="I225" s="41" t="s">
        <v>286</v>
      </c>
      <c r="J225" s="46">
        <v>300000</v>
      </c>
    </row>
    <row r="226" spans="1:10" ht="22.7" customHeight="1" x14ac:dyDescent="0.2">
      <c r="A226" s="44"/>
      <c r="B226" s="45"/>
      <c r="C226" s="45"/>
      <c r="D226" s="45"/>
      <c r="E226" s="47"/>
      <c r="F226" s="48"/>
      <c r="G226" s="48"/>
      <c r="H226" s="48"/>
      <c r="I226" s="41" t="s">
        <v>287</v>
      </c>
      <c r="J226" s="46">
        <v>200000</v>
      </c>
    </row>
    <row r="227" spans="1:10" ht="22.7" customHeight="1" x14ac:dyDescent="0.2">
      <c r="A227" s="44"/>
      <c r="B227" s="45"/>
      <c r="C227" s="45"/>
      <c r="D227" s="37" t="s">
        <v>288</v>
      </c>
      <c r="E227" s="39"/>
      <c r="F227" s="40">
        <v>300</v>
      </c>
      <c r="G227" s="40">
        <v>0</v>
      </c>
      <c r="H227" s="40">
        <v>0</v>
      </c>
      <c r="I227" s="41"/>
      <c r="J227" s="42"/>
    </row>
    <row r="228" spans="1:10" ht="22.7" customHeight="1" x14ac:dyDescent="0.2">
      <c r="A228" s="44"/>
      <c r="B228" s="45"/>
      <c r="C228" s="45"/>
      <c r="D228" s="45"/>
      <c r="E228" s="41" t="s">
        <v>197</v>
      </c>
      <c r="F228" s="40">
        <v>300</v>
      </c>
      <c r="G228" s="40">
        <v>0</v>
      </c>
      <c r="H228" s="40">
        <v>0</v>
      </c>
      <c r="I228" s="41" t="s">
        <v>289</v>
      </c>
      <c r="J228" s="46">
        <v>300000</v>
      </c>
    </row>
    <row r="229" spans="1:10" ht="22.7" customHeight="1" x14ac:dyDescent="0.2">
      <c r="A229" s="44"/>
      <c r="B229" s="43"/>
      <c r="C229" s="37" t="s">
        <v>290</v>
      </c>
      <c r="D229" s="38"/>
      <c r="E229" s="39"/>
      <c r="F229" s="40">
        <v>7500</v>
      </c>
      <c r="G229" s="40">
        <v>0</v>
      </c>
      <c r="H229" s="40">
        <v>7500</v>
      </c>
      <c r="I229" s="41"/>
      <c r="J229" s="42"/>
    </row>
    <row r="230" spans="1:10" ht="2.1" customHeight="1" x14ac:dyDescent="0.2"/>
    <row r="231" spans="1:10" ht="25.15" customHeight="1" x14ac:dyDescent="0.2"/>
    <row r="232" spans="1:10" ht="2.1" customHeight="1" x14ac:dyDescent="0.2"/>
    <row r="233" spans="1:10" ht="5.85" customHeight="1" x14ac:dyDescent="0.2"/>
    <row r="234" spans="1:10" ht="17.100000000000001" customHeight="1" x14ac:dyDescent="0.2">
      <c r="A234" s="174" t="s">
        <v>291</v>
      </c>
      <c r="B234" s="174"/>
      <c r="C234" s="174"/>
      <c r="D234" s="174"/>
      <c r="E234" s="174"/>
      <c r="F234" s="174"/>
      <c r="G234" s="174"/>
      <c r="H234" s="174"/>
      <c r="I234" s="35" t="s">
        <v>76</v>
      </c>
      <c r="J234" s="34" t="s">
        <v>32</v>
      </c>
    </row>
    <row r="235" spans="1:10" ht="50.45" customHeight="1" x14ac:dyDescent="0.2"/>
    <row r="236" spans="1:10" ht="32.1" customHeight="1" x14ac:dyDescent="0.2">
      <c r="A236" s="172" t="s">
        <v>98</v>
      </c>
      <c r="B236" s="172"/>
      <c r="C236" s="172"/>
      <c r="D236" s="172"/>
      <c r="E236" s="172"/>
      <c r="F236" s="172"/>
      <c r="G236" s="172"/>
      <c r="H236" s="172"/>
      <c r="I236" s="172"/>
      <c r="J236" s="172"/>
    </row>
    <row r="237" spans="1:10" ht="10.5" customHeight="1" x14ac:dyDescent="0.2"/>
    <row r="238" spans="1:10" ht="17.100000000000001" customHeight="1" x14ac:dyDescent="0.2">
      <c r="A238" s="173" t="s">
        <v>35</v>
      </c>
      <c r="B238" s="173"/>
      <c r="C238" s="173"/>
      <c r="D238" s="173"/>
      <c r="E238" s="34" t="s">
        <v>5</v>
      </c>
      <c r="F238" s="174" t="s">
        <v>9</v>
      </c>
      <c r="G238" s="174"/>
      <c r="H238" s="174"/>
      <c r="I238" s="174"/>
      <c r="J238" s="174"/>
    </row>
    <row r="239" spans="1:10" ht="22.7" customHeight="1" x14ac:dyDescent="0.2">
      <c r="A239" s="175" t="s">
        <v>99</v>
      </c>
      <c r="B239" s="175"/>
      <c r="C239" s="175"/>
      <c r="D239" s="175"/>
      <c r="E239" s="175"/>
      <c r="F239" s="175" t="s">
        <v>3</v>
      </c>
      <c r="G239" s="176" t="s">
        <v>37</v>
      </c>
      <c r="H239" s="176" t="s">
        <v>100</v>
      </c>
      <c r="I239" s="175" t="s">
        <v>38</v>
      </c>
      <c r="J239" s="175"/>
    </row>
    <row r="240" spans="1:10" ht="22.7" customHeight="1" x14ac:dyDescent="0.2">
      <c r="A240" s="36" t="s">
        <v>101</v>
      </c>
      <c r="B240" s="36" t="s">
        <v>102</v>
      </c>
      <c r="C240" s="36" t="s">
        <v>103</v>
      </c>
      <c r="D240" s="36" t="s">
        <v>104</v>
      </c>
      <c r="E240" s="36" t="s">
        <v>42</v>
      </c>
      <c r="F240" s="175"/>
      <c r="G240" s="176"/>
      <c r="H240" s="176"/>
      <c r="I240" s="175"/>
      <c r="J240" s="175"/>
    </row>
    <row r="241" spans="1:10" ht="22.7" customHeight="1" x14ac:dyDescent="0.2">
      <c r="A241" s="44"/>
      <c r="B241" s="45"/>
      <c r="C241" s="45"/>
      <c r="D241" s="37" t="s">
        <v>292</v>
      </c>
      <c r="E241" s="39"/>
      <c r="F241" s="40">
        <v>7500</v>
      </c>
      <c r="G241" s="40">
        <v>0</v>
      </c>
      <c r="H241" s="40">
        <v>0</v>
      </c>
      <c r="I241" s="41"/>
      <c r="J241" s="42"/>
    </row>
    <row r="242" spans="1:10" ht="22.7" customHeight="1" x14ac:dyDescent="0.2">
      <c r="A242" s="44"/>
      <c r="B242" s="45"/>
      <c r="C242" s="45"/>
      <c r="D242" s="45"/>
      <c r="E242" s="41" t="s">
        <v>293</v>
      </c>
      <c r="F242" s="40">
        <v>2500</v>
      </c>
      <c r="G242" s="40">
        <v>0</v>
      </c>
      <c r="H242" s="40">
        <v>0</v>
      </c>
      <c r="I242" s="41" t="s">
        <v>294</v>
      </c>
      <c r="J242" s="46">
        <v>2500000</v>
      </c>
    </row>
    <row r="243" spans="1:10" ht="22.7" customHeight="1" x14ac:dyDescent="0.2">
      <c r="A243" s="44"/>
      <c r="B243" s="45"/>
      <c r="C243" s="45"/>
      <c r="D243" s="45"/>
      <c r="E243" s="41" t="s">
        <v>295</v>
      </c>
      <c r="F243" s="40">
        <v>3000</v>
      </c>
      <c r="G243" s="40">
        <v>0</v>
      </c>
      <c r="H243" s="40">
        <v>0</v>
      </c>
      <c r="I243" s="41" t="s">
        <v>296</v>
      </c>
      <c r="J243" s="46">
        <v>500000</v>
      </c>
    </row>
    <row r="244" spans="1:10" ht="22.7" customHeight="1" x14ac:dyDescent="0.2">
      <c r="A244" s="44"/>
      <c r="B244" s="45"/>
      <c r="C244" s="45"/>
      <c r="D244" s="45"/>
      <c r="E244" s="47"/>
      <c r="F244" s="48"/>
      <c r="G244" s="48"/>
      <c r="H244" s="48"/>
      <c r="I244" s="41" t="s">
        <v>297</v>
      </c>
      <c r="J244" s="46">
        <v>2500000</v>
      </c>
    </row>
    <row r="245" spans="1:10" ht="22.7" customHeight="1" x14ac:dyDescent="0.2">
      <c r="A245" s="44"/>
      <c r="B245" s="45"/>
      <c r="C245" s="45"/>
      <c r="D245" s="45"/>
      <c r="E245" s="41" t="s">
        <v>298</v>
      </c>
      <c r="F245" s="40">
        <v>2000</v>
      </c>
      <c r="G245" s="40">
        <v>0</v>
      </c>
      <c r="H245" s="40">
        <v>0</v>
      </c>
      <c r="I245" s="41" t="s">
        <v>299</v>
      </c>
      <c r="J245" s="46">
        <v>2000000</v>
      </c>
    </row>
    <row r="246" spans="1:10" ht="22.7" customHeight="1" x14ac:dyDescent="0.2">
      <c r="A246" s="43"/>
      <c r="B246" s="37" t="s">
        <v>300</v>
      </c>
      <c r="C246" s="38"/>
      <c r="D246" s="38"/>
      <c r="E246" s="39"/>
      <c r="F246" s="40">
        <v>20620</v>
      </c>
      <c r="G246" s="40">
        <v>21495</v>
      </c>
      <c r="H246" s="40">
        <v>-875</v>
      </c>
      <c r="I246" s="41"/>
      <c r="J246" s="42"/>
    </row>
    <row r="247" spans="1:10" ht="22.7" customHeight="1" x14ac:dyDescent="0.2">
      <c r="A247" s="44"/>
      <c r="B247" s="43"/>
      <c r="C247" s="37" t="s">
        <v>301</v>
      </c>
      <c r="D247" s="38"/>
      <c r="E247" s="39"/>
      <c r="F247" s="40">
        <v>4500</v>
      </c>
      <c r="G247" s="40">
        <v>3100</v>
      </c>
      <c r="H247" s="40">
        <v>1400</v>
      </c>
      <c r="I247" s="41"/>
      <c r="J247" s="42"/>
    </row>
    <row r="248" spans="1:10" ht="22.7" customHeight="1" x14ac:dyDescent="0.2">
      <c r="A248" s="44"/>
      <c r="B248" s="45"/>
      <c r="C248" s="45"/>
      <c r="D248" s="37" t="s">
        <v>302</v>
      </c>
      <c r="E248" s="39"/>
      <c r="F248" s="40">
        <v>1200</v>
      </c>
      <c r="G248" s="40">
        <v>0</v>
      </c>
      <c r="H248" s="40">
        <v>0</v>
      </c>
      <c r="I248" s="41"/>
      <c r="J248" s="42"/>
    </row>
    <row r="249" spans="1:10" ht="22.7" customHeight="1" x14ac:dyDescent="0.2">
      <c r="A249" s="44"/>
      <c r="B249" s="45"/>
      <c r="C249" s="45"/>
      <c r="D249" s="45"/>
      <c r="E249" s="41" t="s">
        <v>214</v>
      </c>
      <c r="F249" s="40">
        <v>1200</v>
      </c>
      <c r="G249" s="40">
        <v>0</v>
      </c>
      <c r="H249" s="40">
        <v>0</v>
      </c>
      <c r="I249" s="41" t="s">
        <v>303</v>
      </c>
      <c r="J249" s="46">
        <v>1200000</v>
      </c>
    </row>
    <row r="250" spans="1:10" ht="22.7" customHeight="1" x14ac:dyDescent="0.2">
      <c r="A250" s="44"/>
      <c r="B250" s="45"/>
      <c r="C250" s="45"/>
      <c r="D250" s="37" t="s">
        <v>304</v>
      </c>
      <c r="E250" s="39"/>
      <c r="F250" s="40">
        <v>1400</v>
      </c>
      <c r="G250" s="40">
        <v>0</v>
      </c>
      <c r="H250" s="40">
        <v>0</v>
      </c>
      <c r="I250" s="41"/>
      <c r="J250" s="42"/>
    </row>
    <row r="251" spans="1:10" ht="22.7" customHeight="1" x14ac:dyDescent="0.2">
      <c r="A251" s="44"/>
      <c r="B251" s="45"/>
      <c r="C251" s="45"/>
      <c r="D251" s="45"/>
      <c r="E251" s="41" t="s">
        <v>214</v>
      </c>
      <c r="F251" s="40">
        <v>1400</v>
      </c>
      <c r="G251" s="40">
        <v>0</v>
      </c>
      <c r="H251" s="40">
        <v>0</v>
      </c>
      <c r="I251" s="41" t="s">
        <v>305</v>
      </c>
      <c r="J251" s="46">
        <v>1400000</v>
      </c>
    </row>
    <row r="252" spans="1:10" ht="22.7" customHeight="1" x14ac:dyDescent="0.2">
      <c r="A252" s="44"/>
      <c r="B252" s="45"/>
      <c r="C252" s="45"/>
      <c r="D252" s="37" t="s">
        <v>306</v>
      </c>
      <c r="E252" s="39"/>
      <c r="F252" s="40">
        <v>1400</v>
      </c>
      <c r="G252" s="40">
        <v>0</v>
      </c>
      <c r="H252" s="40">
        <v>0</v>
      </c>
      <c r="I252" s="41"/>
      <c r="J252" s="42"/>
    </row>
    <row r="253" spans="1:10" ht="22.7" customHeight="1" x14ac:dyDescent="0.2">
      <c r="A253" s="44"/>
      <c r="B253" s="45"/>
      <c r="C253" s="45"/>
      <c r="D253" s="45"/>
      <c r="E253" s="41" t="s">
        <v>214</v>
      </c>
      <c r="F253" s="40">
        <v>1400</v>
      </c>
      <c r="G253" s="40">
        <v>0</v>
      </c>
      <c r="H253" s="40">
        <v>0</v>
      </c>
      <c r="I253" s="41" t="s">
        <v>305</v>
      </c>
      <c r="J253" s="46">
        <v>1400000</v>
      </c>
    </row>
    <row r="254" spans="1:10" ht="22.7" customHeight="1" x14ac:dyDescent="0.2">
      <c r="A254" s="44"/>
      <c r="B254" s="45"/>
      <c r="C254" s="45"/>
      <c r="D254" s="37" t="s">
        <v>307</v>
      </c>
      <c r="E254" s="39"/>
      <c r="F254" s="40">
        <v>500</v>
      </c>
      <c r="G254" s="40">
        <v>0</v>
      </c>
      <c r="H254" s="40">
        <v>0</v>
      </c>
      <c r="I254" s="41"/>
      <c r="J254" s="42"/>
    </row>
    <row r="255" spans="1:10" ht="22.7" customHeight="1" x14ac:dyDescent="0.2">
      <c r="A255" s="44"/>
      <c r="B255" s="45"/>
      <c r="C255" s="45"/>
      <c r="D255" s="45"/>
      <c r="E255" s="41" t="s">
        <v>197</v>
      </c>
      <c r="F255" s="40">
        <v>500</v>
      </c>
      <c r="G255" s="40">
        <v>0</v>
      </c>
      <c r="H255" s="40">
        <v>0</v>
      </c>
      <c r="I255" s="41" t="s">
        <v>308</v>
      </c>
      <c r="J255" s="46">
        <v>500000</v>
      </c>
    </row>
    <row r="256" spans="1:10" ht="22.7" customHeight="1" x14ac:dyDescent="0.2">
      <c r="A256" s="44"/>
      <c r="B256" s="43"/>
      <c r="C256" s="37" t="s">
        <v>309</v>
      </c>
      <c r="D256" s="38"/>
      <c r="E256" s="39"/>
      <c r="F256" s="40">
        <v>6900</v>
      </c>
      <c r="G256" s="40">
        <v>10395</v>
      </c>
      <c r="H256" s="40">
        <v>-3495</v>
      </c>
      <c r="I256" s="41"/>
      <c r="J256" s="42"/>
    </row>
    <row r="257" spans="1:10" ht="22.7" customHeight="1" x14ac:dyDescent="0.2">
      <c r="A257" s="44"/>
      <c r="B257" s="45"/>
      <c r="C257" s="45"/>
      <c r="D257" s="37" t="s">
        <v>310</v>
      </c>
      <c r="E257" s="39"/>
      <c r="F257" s="40">
        <v>1800</v>
      </c>
      <c r="G257" s="40">
        <v>0</v>
      </c>
      <c r="H257" s="40">
        <v>0</v>
      </c>
      <c r="I257" s="41"/>
      <c r="J257" s="42"/>
    </row>
    <row r="258" spans="1:10" ht="22.7" customHeight="1" x14ac:dyDescent="0.2">
      <c r="A258" s="44"/>
      <c r="B258" s="45"/>
      <c r="C258" s="45"/>
      <c r="D258" s="45"/>
      <c r="E258" s="41" t="s">
        <v>197</v>
      </c>
      <c r="F258" s="40">
        <v>1800</v>
      </c>
      <c r="G258" s="40">
        <v>0</v>
      </c>
      <c r="H258" s="40">
        <v>0</v>
      </c>
      <c r="I258" s="41" t="s">
        <v>311</v>
      </c>
      <c r="J258" s="46">
        <v>1800000</v>
      </c>
    </row>
    <row r="259" spans="1:10" ht="22.7" customHeight="1" x14ac:dyDescent="0.2">
      <c r="A259" s="44"/>
      <c r="B259" s="45"/>
      <c r="C259" s="45"/>
      <c r="D259" s="37" t="s">
        <v>312</v>
      </c>
      <c r="E259" s="39"/>
      <c r="F259" s="40">
        <v>1800</v>
      </c>
      <c r="G259" s="40">
        <v>0</v>
      </c>
      <c r="H259" s="40">
        <v>0</v>
      </c>
      <c r="I259" s="41"/>
      <c r="J259" s="42"/>
    </row>
    <row r="260" spans="1:10" ht="22.7" customHeight="1" x14ac:dyDescent="0.2">
      <c r="A260" s="44"/>
      <c r="B260" s="45"/>
      <c r="C260" s="45"/>
      <c r="D260" s="45"/>
      <c r="E260" s="41" t="s">
        <v>197</v>
      </c>
      <c r="F260" s="40">
        <v>1800</v>
      </c>
      <c r="G260" s="40">
        <v>0</v>
      </c>
      <c r="H260" s="40">
        <v>0</v>
      </c>
      <c r="I260" s="41" t="s">
        <v>313</v>
      </c>
      <c r="J260" s="46">
        <v>1800000</v>
      </c>
    </row>
    <row r="261" spans="1:10" ht="22.7" customHeight="1" x14ac:dyDescent="0.2">
      <c r="A261" s="44"/>
      <c r="B261" s="45"/>
      <c r="C261" s="45"/>
      <c r="D261" s="37" t="s">
        <v>314</v>
      </c>
      <c r="E261" s="39"/>
      <c r="F261" s="40">
        <v>3300</v>
      </c>
      <c r="G261" s="40">
        <v>0</v>
      </c>
      <c r="H261" s="40">
        <v>0</v>
      </c>
      <c r="I261" s="41"/>
      <c r="J261" s="42"/>
    </row>
    <row r="262" spans="1:10" ht="22.7" customHeight="1" x14ac:dyDescent="0.2">
      <c r="A262" s="44"/>
      <c r="B262" s="45"/>
      <c r="C262" s="45"/>
      <c r="D262" s="45"/>
      <c r="E262" s="41" t="s">
        <v>197</v>
      </c>
      <c r="F262" s="40">
        <v>3300</v>
      </c>
      <c r="G262" s="40">
        <v>0</v>
      </c>
      <c r="H262" s="40">
        <v>0</v>
      </c>
      <c r="I262" s="41" t="s">
        <v>315</v>
      </c>
      <c r="J262" s="46">
        <v>3300000</v>
      </c>
    </row>
    <row r="263" spans="1:10" ht="22.7" customHeight="1" x14ac:dyDescent="0.2">
      <c r="A263" s="44"/>
      <c r="B263" s="43"/>
      <c r="C263" s="37" t="s">
        <v>316</v>
      </c>
      <c r="D263" s="38"/>
      <c r="E263" s="39"/>
      <c r="F263" s="40">
        <v>6500</v>
      </c>
      <c r="G263" s="40">
        <v>6100</v>
      </c>
      <c r="H263" s="40">
        <v>400</v>
      </c>
      <c r="I263" s="41"/>
      <c r="J263" s="42"/>
    </row>
    <row r="264" spans="1:10" ht="22.7" customHeight="1" x14ac:dyDescent="0.2">
      <c r="A264" s="44"/>
      <c r="B264" s="45"/>
      <c r="C264" s="45"/>
      <c r="D264" s="37" t="s">
        <v>317</v>
      </c>
      <c r="E264" s="39"/>
      <c r="F264" s="40">
        <v>1000</v>
      </c>
      <c r="G264" s="40">
        <v>0</v>
      </c>
      <c r="H264" s="40">
        <v>0</v>
      </c>
      <c r="I264" s="41"/>
      <c r="J264" s="42"/>
    </row>
    <row r="265" spans="1:10" ht="22.7" customHeight="1" x14ac:dyDescent="0.2">
      <c r="A265" s="44"/>
      <c r="B265" s="45"/>
      <c r="C265" s="45"/>
      <c r="D265" s="45"/>
      <c r="E265" s="41" t="s">
        <v>214</v>
      </c>
      <c r="F265" s="40">
        <v>1000</v>
      </c>
      <c r="G265" s="40">
        <v>0</v>
      </c>
      <c r="H265" s="40">
        <v>0</v>
      </c>
      <c r="I265" s="41" t="s">
        <v>318</v>
      </c>
      <c r="J265" s="46">
        <v>1000000</v>
      </c>
    </row>
    <row r="266" spans="1:10" ht="22.7" customHeight="1" x14ac:dyDescent="0.2">
      <c r="A266" s="44"/>
      <c r="B266" s="45"/>
      <c r="C266" s="45"/>
      <c r="D266" s="37" t="s">
        <v>319</v>
      </c>
      <c r="E266" s="39"/>
      <c r="F266" s="40">
        <v>5000</v>
      </c>
      <c r="G266" s="40">
        <v>0</v>
      </c>
      <c r="H266" s="40">
        <v>0</v>
      </c>
      <c r="I266" s="41"/>
      <c r="J266" s="42"/>
    </row>
    <row r="267" spans="1:10" ht="22.7" customHeight="1" x14ac:dyDescent="0.2">
      <c r="A267" s="44"/>
      <c r="B267" s="45"/>
      <c r="C267" s="45"/>
      <c r="D267" s="45"/>
      <c r="E267" s="41" t="s">
        <v>214</v>
      </c>
      <c r="F267" s="40">
        <v>5000</v>
      </c>
      <c r="G267" s="40">
        <v>0</v>
      </c>
      <c r="H267" s="40">
        <v>0</v>
      </c>
      <c r="I267" s="41" t="s">
        <v>320</v>
      </c>
      <c r="J267" s="46">
        <v>5000000</v>
      </c>
    </row>
    <row r="268" spans="1:10" ht="22.7" customHeight="1" x14ac:dyDescent="0.2">
      <c r="A268" s="44"/>
      <c r="B268" s="45"/>
      <c r="C268" s="45"/>
      <c r="D268" s="37" t="s">
        <v>321</v>
      </c>
      <c r="E268" s="39"/>
      <c r="F268" s="40">
        <v>500</v>
      </c>
      <c r="G268" s="40">
        <v>0</v>
      </c>
      <c r="H268" s="40">
        <v>0</v>
      </c>
      <c r="I268" s="41"/>
      <c r="J268" s="42"/>
    </row>
    <row r="269" spans="1:10" ht="2.1" customHeight="1" x14ac:dyDescent="0.2"/>
    <row r="270" spans="1:10" ht="25.15" customHeight="1" x14ac:dyDescent="0.2"/>
    <row r="271" spans="1:10" ht="2.1" customHeight="1" x14ac:dyDescent="0.2"/>
    <row r="272" spans="1:10" ht="5.85" customHeight="1" x14ac:dyDescent="0.2"/>
    <row r="273" spans="1:10" ht="17.100000000000001" customHeight="1" x14ac:dyDescent="0.2">
      <c r="A273" s="174" t="s">
        <v>322</v>
      </c>
      <c r="B273" s="174"/>
      <c r="C273" s="174"/>
      <c r="D273" s="174"/>
      <c r="E273" s="174"/>
      <c r="F273" s="174"/>
      <c r="G273" s="174"/>
      <c r="H273" s="174"/>
      <c r="I273" s="35" t="s">
        <v>76</v>
      </c>
      <c r="J273" s="34" t="s">
        <v>32</v>
      </c>
    </row>
    <row r="274" spans="1:10" ht="50.45" customHeight="1" x14ac:dyDescent="0.2"/>
    <row r="275" spans="1:10" ht="32.1" customHeight="1" x14ac:dyDescent="0.2">
      <c r="A275" s="172" t="s">
        <v>98</v>
      </c>
      <c r="B275" s="172"/>
      <c r="C275" s="172"/>
      <c r="D275" s="172"/>
      <c r="E275" s="172"/>
      <c r="F275" s="172"/>
      <c r="G275" s="172"/>
      <c r="H275" s="172"/>
      <c r="I275" s="172"/>
      <c r="J275" s="172"/>
    </row>
    <row r="276" spans="1:10" ht="10.5" customHeight="1" x14ac:dyDescent="0.2"/>
    <row r="277" spans="1:10" ht="17.100000000000001" customHeight="1" x14ac:dyDescent="0.2">
      <c r="A277" s="173" t="s">
        <v>35</v>
      </c>
      <c r="B277" s="173"/>
      <c r="C277" s="173"/>
      <c r="D277" s="173"/>
      <c r="E277" s="34" t="s">
        <v>5</v>
      </c>
      <c r="F277" s="174" t="s">
        <v>9</v>
      </c>
      <c r="G277" s="174"/>
      <c r="H277" s="174"/>
      <c r="I277" s="174"/>
      <c r="J277" s="174"/>
    </row>
    <row r="278" spans="1:10" ht="22.7" customHeight="1" x14ac:dyDescent="0.2">
      <c r="A278" s="175" t="s">
        <v>99</v>
      </c>
      <c r="B278" s="175"/>
      <c r="C278" s="175"/>
      <c r="D278" s="175"/>
      <c r="E278" s="175"/>
      <c r="F278" s="175" t="s">
        <v>3</v>
      </c>
      <c r="G278" s="176" t="s">
        <v>37</v>
      </c>
      <c r="H278" s="176" t="s">
        <v>100</v>
      </c>
      <c r="I278" s="175" t="s">
        <v>38</v>
      </c>
      <c r="J278" s="175"/>
    </row>
    <row r="279" spans="1:10" ht="22.7" customHeight="1" x14ac:dyDescent="0.2">
      <c r="A279" s="36" t="s">
        <v>101</v>
      </c>
      <c r="B279" s="36" t="s">
        <v>102</v>
      </c>
      <c r="C279" s="36" t="s">
        <v>103</v>
      </c>
      <c r="D279" s="36" t="s">
        <v>104</v>
      </c>
      <c r="E279" s="36" t="s">
        <v>42</v>
      </c>
      <c r="F279" s="175"/>
      <c r="G279" s="176"/>
      <c r="H279" s="176"/>
      <c r="I279" s="175"/>
      <c r="J279" s="175"/>
    </row>
    <row r="280" spans="1:10" ht="22.7" customHeight="1" x14ac:dyDescent="0.2">
      <c r="A280" s="44"/>
      <c r="B280" s="45"/>
      <c r="C280" s="45"/>
      <c r="D280" s="45"/>
      <c r="E280" s="41" t="s">
        <v>197</v>
      </c>
      <c r="F280" s="40">
        <v>500</v>
      </c>
      <c r="G280" s="40">
        <v>0</v>
      </c>
      <c r="H280" s="40">
        <v>0</v>
      </c>
      <c r="I280" s="41" t="s">
        <v>323</v>
      </c>
      <c r="J280" s="46">
        <v>500000</v>
      </c>
    </row>
    <row r="281" spans="1:10" ht="22.7" customHeight="1" x14ac:dyDescent="0.2">
      <c r="A281" s="44"/>
      <c r="B281" s="43"/>
      <c r="C281" s="37" t="s">
        <v>324</v>
      </c>
      <c r="D281" s="38"/>
      <c r="E281" s="39"/>
      <c r="F281" s="40">
        <v>2720</v>
      </c>
      <c r="G281" s="40">
        <v>1900</v>
      </c>
      <c r="H281" s="40">
        <v>820</v>
      </c>
      <c r="I281" s="41"/>
      <c r="J281" s="42"/>
    </row>
    <row r="282" spans="1:10" ht="22.7" customHeight="1" x14ac:dyDescent="0.2">
      <c r="A282" s="44"/>
      <c r="B282" s="45"/>
      <c r="C282" s="45"/>
      <c r="D282" s="37" t="s">
        <v>325</v>
      </c>
      <c r="E282" s="39"/>
      <c r="F282" s="40">
        <v>500</v>
      </c>
      <c r="G282" s="40">
        <v>0</v>
      </c>
      <c r="H282" s="40">
        <v>0</v>
      </c>
      <c r="I282" s="41"/>
      <c r="J282" s="42"/>
    </row>
    <row r="283" spans="1:10" ht="22.7" customHeight="1" x14ac:dyDescent="0.2">
      <c r="A283" s="44"/>
      <c r="B283" s="45"/>
      <c r="C283" s="45"/>
      <c r="D283" s="45"/>
      <c r="E283" s="41" t="s">
        <v>197</v>
      </c>
      <c r="F283" s="40">
        <v>500</v>
      </c>
      <c r="G283" s="40">
        <v>0</v>
      </c>
      <c r="H283" s="40">
        <v>0</v>
      </c>
      <c r="I283" s="41" t="s">
        <v>326</v>
      </c>
      <c r="J283" s="46">
        <v>500000</v>
      </c>
    </row>
    <row r="284" spans="1:10" ht="22.7" customHeight="1" x14ac:dyDescent="0.2">
      <c r="A284" s="44"/>
      <c r="B284" s="45"/>
      <c r="C284" s="45"/>
      <c r="D284" s="37" t="s">
        <v>327</v>
      </c>
      <c r="E284" s="39"/>
      <c r="F284" s="40">
        <v>420</v>
      </c>
      <c r="G284" s="40">
        <v>0</v>
      </c>
      <c r="H284" s="40">
        <v>0</v>
      </c>
      <c r="I284" s="41"/>
      <c r="J284" s="42"/>
    </row>
    <row r="285" spans="1:10" ht="22.7" customHeight="1" x14ac:dyDescent="0.2">
      <c r="A285" s="44"/>
      <c r="B285" s="45"/>
      <c r="C285" s="45"/>
      <c r="D285" s="45"/>
      <c r="E285" s="41" t="s">
        <v>197</v>
      </c>
      <c r="F285" s="40">
        <v>420</v>
      </c>
      <c r="G285" s="40">
        <v>0</v>
      </c>
      <c r="H285" s="40">
        <v>0</v>
      </c>
      <c r="I285" s="41" t="s">
        <v>328</v>
      </c>
      <c r="J285" s="46">
        <v>420000</v>
      </c>
    </row>
    <row r="286" spans="1:10" ht="22.7" customHeight="1" x14ac:dyDescent="0.2">
      <c r="A286" s="44"/>
      <c r="B286" s="45"/>
      <c r="C286" s="45"/>
      <c r="D286" s="37" t="s">
        <v>329</v>
      </c>
      <c r="E286" s="39"/>
      <c r="F286" s="40">
        <v>1800</v>
      </c>
      <c r="G286" s="40">
        <v>0</v>
      </c>
      <c r="H286" s="40">
        <v>0</v>
      </c>
      <c r="I286" s="41"/>
      <c r="J286" s="42"/>
    </row>
    <row r="287" spans="1:10" ht="22.7" customHeight="1" x14ac:dyDescent="0.2">
      <c r="A287" s="44"/>
      <c r="B287" s="45"/>
      <c r="C287" s="45"/>
      <c r="D287" s="45"/>
      <c r="E287" s="41" t="s">
        <v>214</v>
      </c>
      <c r="F287" s="40">
        <v>1800</v>
      </c>
      <c r="G287" s="40">
        <v>0</v>
      </c>
      <c r="H287" s="40">
        <v>0</v>
      </c>
      <c r="I287" s="41" t="s">
        <v>330</v>
      </c>
      <c r="J287" s="46">
        <v>1000000</v>
      </c>
    </row>
    <row r="288" spans="1:10" ht="22.7" customHeight="1" x14ac:dyDescent="0.2">
      <c r="A288" s="44"/>
      <c r="B288" s="45"/>
      <c r="C288" s="45"/>
      <c r="D288" s="45"/>
      <c r="E288" s="47"/>
      <c r="F288" s="48"/>
      <c r="G288" s="48"/>
      <c r="H288" s="48"/>
      <c r="I288" s="41" t="s">
        <v>331</v>
      </c>
      <c r="J288" s="46">
        <v>800000</v>
      </c>
    </row>
    <row r="289" spans="1:10" ht="22.7" customHeight="1" x14ac:dyDescent="0.2">
      <c r="A289" s="37" t="s">
        <v>332</v>
      </c>
      <c r="B289" s="38"/>
      <c r="C289" s="38"/>
      <c r="D289" s="38"/>
      <c r="E289" s="39"/>
      <c r="F289" s="40">
        <v>61470</v>
      </c>
      <c r="G289" s="40">
        <v>58770</v>
      </c>
      <c r="H289" s="40">
        <v>2700</v>
      </c>
      <c r="I289" s="41"/>
      <c r="J289" s="42"/>
    </row>
    <row r="290" spans="1:10" ht="22.7" customHeight="1" x14ac:dyDescent="0.2">
      <c r="A290" s="43"/>
      <c r="B290" s="37" t="s">
        <v>333</v>
      </c>
      <c r="C290" s="38"/>
      <c r="D290" s="38"/>
      <c r="E290" s="39"/>
      <c r="F290" s="40">
        <v>26400</v>
      </c>
      <c r="G290" s="40">
        <v>26400</v>
      </c>
      <c r="H290" s="40">
        <v>0</v>
      </c>
      <c r="I290" s="41"/>
      <c r="J290" s="42"/>
    </row>
    <row r="291" spans="1:10" ht="22.7" customHeight="1" x14ac:dyDescent="0.2">
      <c r="A291" s="44"/>
      <c r="B291" s="43"/>
      <c r="C291" s="37" t="s">
        <v>334</v>
      </c>
      <c r="D291" s="38"/>
      <c r="E291" s="39"/>
      <c r="F291" s="40">
        <v>26400</v>
      </c>
      <c r="G291" s="40">
        <v>26400</v>
      </c>
      <c r="H291" s="40">
        <v>0</v>
      </c>
      <c r="I291" s="41"/>
      <c r="J291" s="42"/>
    </row>
    <row r="292" spans="1:10" ht="22.7" customHeight="1" x14ac:dyDescent="0.2">
      <c r="A292" s="44"/>
      <c r="B292" s="45"/>
      <c r="C292" s="45"/>
      <c r="D292" s="37" t="s">
        <v>335</v>
      </c>
      <c r="E292" s="39"/>
      <c r="F292" s="40">
        <v>26400</v>
      </c>
      <c r="G292" s="40">
        <v>0</v>
      </c>
      <c r="H292" s="40">
        <v>0</v>
      </c>
      <c r="I292" s="41"/>
      <c r="J292" s="42"/>
    </row>
    <row r="293" spans="1:10" ht="22.7" customHeight="1" x14ac:dyDescent="0.2">
      <c r="A293" s="44"/>
      <c r="B293" s="45"/>
      <c r="C293" s="45"/>
      <c r="D293" s="45"/>
      <c r="E293" s="41" t="s">
        <v>336</v>
      </c>
      <c r="F293" s="40">
        <v>26400</v>
      </c>
      <c r="G293" s="40">
        <v>0</v>
      </c>
      <c r="H293" s="40">
        <v>0</v>
      </c>
      <c r="I293" s="41" t="s">
        <v>337</v>
      </c>
      <c r="J293" s="46">
        <v>26400000</v>
      </c>
    </row>
    <row r="294" spans="1:10" ht="22.7" customHeight="1" x14ac:dyDescent="0.2">
      <c r="A294" s="43"/>
      <c r="B294" s="37" t="s">
        <v>338</v>
      </c>
      <c r="C294" s="38"/>
      <c r="D294" s="38"/>
      <c r="E294" s="39"/>
      <c r="F294" s="40">
        <v>15110</v>
      </c>
      <c r="G294" s="40">
        <v>10310</v>
      </c>
      <c r="H294" s="40">
        <v>4800</v>
      </c>
      <c r="I294" s="41"/>
      <c r="J294" s="42"/>
    </row>
    <row r="295" spans="1:10" ht="22.7" customHeight="1" x14ac:dyDescent="0.2">
      <c r="A295" s="44"/>
      <c r="B295" s="43"/>
      <c r="C295" s="37" t="s">
        <v>339</v>
      </c>
      <c r="D295" s="38"/>
      <c r="E295" s="39"/>
      <c r="F295" s="40">
        <v>15110</v>
      </c>
      <c r="G295" s="40">
        <v>10310</v>
      </c>
      <c r="H295" s="40">
        <v>4800</v>
      </c>
      <c r="I295" s="41"/>
      <c r="J295" s="42"/>
    </row>
    <row r="296" spans="1:10" ht="22.7" customHeight="1" x14ac:dyDescent="0.2">
      <c r="A296" s="44"/>
      <c r="B296" s="45"/>
      <c r="C296" s="45"/>
      <c r="D296" s="37" t="s">
        <v>340</v>
      </c>
      <c r="E296" s="39"/>
      <c r="F296" s="40">
        <v>1510</v>
      </c>
      <c r="G296" s="40">
        <v>0</v>
      </c>
      <c r="H296" s="40">
        <v>0</v>
      </c>
      <c r="I296" s="41"/>
      <c r="J296" s="42"/>
    </row>
    <row r="297" spans="1:10" ht="22.7" customHeight="1" x14ac:dyDescent="0.2">
      <c r="A297" s="44"/>
      <c r="B297" s="45"/>
      <c r="C297" s="45"/>
      <c r="D297" s="45"/>
      <c r="E297" s="41" t="s">
        <v>197</v>
      </c>
      <c r="F297" s="40">
        <v>1510</v>
      </c>
      <c r="G297" s="40">
        <v>0</v>
      </c>
      <c r="H297" s="40">
        <v>0</v>
      </c>
      <c r="I297" s="41" t="s">
        <v>341</v>
      </c>
      <c r="J297" s="46">
        <v>1500000</v>
      </c>
    </row>
    <row r="298" spans="1:10" ht="22.7" customHeight="1" x14ac:dyDescent="0.2">
      <c r="A298" s="44"/>
      <c r="B298" s="45"/>
      <c r="C298" s="45"/>
      <c r="D298" s="45"/>
      <c r="E298" s="47"/>
      <c r="F298" s="48"/>
      <c r="G298" s="48"/>
      <c r="H298" s="48"/>
      <c r="I298" s="41" t="s">
        <v>342</v>
      </c>
      <c r="J298" s="46">
        <v>10000</v>
      </c>
    </row>
    <row r="299" spans="1:10" ht="22.7" customHeight="1" x14ac:dyDescent="0.2">
      <c r="A299" s="44"/>
      <c r="B299" s="45"/>
      <c r="C299" s="45"/>
      <c r="D299" s="37" t="s">
        <v>343</v>
      </c>
      <c r="E299" s="39"/>
      <c r="F299" s="40">
        <v>13600</v>
      </c>
      <c r="G299" s="40">
        <v>0</v>
      </c>
      <c r="H299" s="40">
        <v>0</v>
      </c>
      <c r="I299" s="41"/>
      <c r="J299" s="42"/>
    </row>
    <row r="300" spans="1:10" ht="22.7" customHeight="1" x14ac:dyDescent="0.2">
      <c r="A300" s="44"/>
      <c r="B300" s="45"/>
      <c r="C300" s="45"/>
      <c r="D300" s="45"/>
      <c r="E300" s="41" t="s">
        <v>197</v>
      </c>
      <c r="F300" s="40">
        <v>3600</v>
      </c>
      <c r="G300" s="40">
        <v>0</v>
      </c>
      <c r="H300" s="40">
        <v>0</v>
      </c>
      <c r="I300" s="41" t="s">
        <v>344</v>
      </c>
      <c r="J300" s="46">
        <v>3600000</v>
      </c>
    </row>
    <row r="301" spans="1:10" ht="22.7" customHeight="1" x14ac:dyDescent="0.2">
      <c r="A301" s="44"/>
      <c r="B301" s="45"/>
      <c r="C301" s="45"/>
      <c r="D301" s="45"/>
      <c r="E301" s="41" t="s">
        <v>345</v>
      </c>
      <c r="F301" s="40">
        <v>10000</v>
      </c>
      <c r="G301" s="40">
        <v>0</v>
      </c>
      <c r="H301" s="40">
        <v>0</v>
      </c>
      <c r="I301" s="41" t="s">
        <v>346</v>
      </c>
      <c r="J301" s="46">
        <v>10000000</v>
      </c>
    </row>
    <row r="302" spans="1:10" ht="22.7" customHeight="1" x14ac:dyDescent="0.2">
      <c r="A302" s="43"/>
      <c r="B302" s="37" t="s">
        <v>347</v>
      </c>
      <c r="C302" s="38"/>
      <c r="D302" s="38"/>
      <c r="E302" s="39"/>
      <c r="F302" s="40">
        <v>9300</v>
      </c>
      <c r="G302" s="40">
        <v>15500</v>
      </c>
      <c r="H302" s="40">
        <v>-6200</v>
      </c>
      <c r="I302" s="41"/>
      <c r="J302" s="42"/>
    </row>
    <row r="303" spans="1:10" ht="22.7" customHeight="1" x14ac:dyDescent="0.2">
      <c r="A303" s="44"/>
      <c r="B303" s="43"/>
      <c r="C303" s="37" t="s">
        <v>348</v>
      </c>
      <c r="D303" s="38"/>
      <c r="E303" s="39"/>
      <c r="F303" s="40">
        <v>9300</v>
      </c>
      <c r="G303" s="40">
        <v>15500</v>
      </c>
      <c r="H303" s="40">
        <v>-6200</v>
      </c>
      <c r="I303" s="41"/>
      <c r="J303" s="42"/>
    </row>
    <row r="304" spans="1:10" ht="22.7" customHeight="1" x14ac:dyDescent="0.2">
      <c r="A304" s="44"/>
      <c r="B304" s="45"/>
      <c r="C304" s="45"/>
      <c r="D304" s="37" t="s">
        <v>349</v>
      </c>
      <c r="E304" s="39"/>
      <c r="F304" s="40">
        <v>9300</v>
      </c>
      <c r="G304" s="40">
        <v>0</v>
      </c>
      <c r="H304" s="40">
        <v>0</v>
      </c>
      <c r="I304" s="41"/>
      <c r="J304" s="42"/>
    </row>
    <row r="305" spans="1:10" ht="22.7" customHeight="1" x14ac:dyDescent="0.2">
      <c r="A305" s="44"/>
      <c r="B305" s="45"/>
      <c r="C305" s="45"/>
      <c r="D305" s="45"/>
      <c r="E305" s="41" t="s">
        <v>197</v>
      </c>
      <c r="F305" s="40">
        <v>9300</v>
      </c>
      <c r="G305" s="40">
        <v>0</v>
      </c>
      <c r="H305" s="40">
        <v>0</v>
      </c>
      <c r="I305" s="41" t="s">
        <v>350</v>
      </c>
      <c r="J305" s="46">
        <v>4800000</v>
      </c>
    </row>
    <row r="306" spans="1:10" ht="22.7" customHeight="1" x14ac:dyDescent="0.2">
      <c r="A306" s="44"/>
      <c r="B306" s="45"/>
      <c r="C306" s="45"/>
      <c r="D306" s="45"/>
      <c r="E306" s="47"/>
      <c r="F306" s="48"/>
      <c r="G306" s="48"/>
      <c r="H306" s="48"/>
      <c r="I306" s="41" t="s">
        <v>351</v>
      </c>
      <c r="J306" s="46">
        <v>3000000</v>
      </c>
    </row>
    <row r="307" spans="1:10" ht="22.7" customHeight="1" x14ac:dyDescent="0.2">
      <c r="A307" s="44"/>
      <c r="B307" s="45"/>
      <c r="C307" s="45"/>
      <c r="D307" s="45"/>
      <c r="E307" s="47"/>
      <c r="F307" s="48"/>
      <c r="G307" s="48"/>
      <c r="H307" s="48"/>
      <c r="I307" s="41" t="s">
        <v>352</v>
      </c>
      <c r="J307" s="46">
        <v>1000000</v>
      </c>
    </row>
    <row r="308" spans="1:10" ht="2.1" customHeight="1" x14ac:dyDescent="0.2"/>
    <row r="309" spans="1:10" ht="25.15" customHeight="1" x14ac:dyDescent="0.2"/>
    <row r="310" spans="1:10" ht="2.1" customHeight="1" x14ac:dyDescent="0.2"/>
    <row r="311" spans="1:10" ht="5.85" customHeight="1" x14ac:dyDescent="0.2"/>
    <row r="312" spans="1:10" ht="17.100000000000001" customHeight="1" x14ac:dyDescent="0.2">
      <c r="A312" s="174" t="s">
        <v>353</v>
      </c>
      <c r="B312" s="174"/>
      <c r="C312" s="174"/>
      <c r="D312" s="174"/>
      <c r="E312" s="174"/>
      <c r="F312" s="174"/>
      <c r="G312" s="174"/>
      <c r="H312" s="174"/>
      <c r="I312" s="35" t="s">
        <v>76</v>
      </c>
      <c r="J312" s="34" t="s">
        <v>32</v>
      </c>
    </row>
    <row r="313" spans="1:10" ht="50.45" customHeight="1" x14ac:dyDescent="0.2"/>
    <row r="314" spans="1:10" ht="32.1" customHeight="1" x14ac:dyDescent="0.2">
      <c r="A314" s="172" t="s">
        <v>98</v>
      </c>
      <c r="B314" s="172"/>
      <c r="C314" s="172"/>
      <c r="D314" s="172"/>
      <c r="E314" s="172"/>
      <c r="F314" s="172"/>
      <c r="G314" s="172"/>
      <c r="H314" s="172"/>
      <c r="I314" s="172"/>
      <c r="J314" s="172"/>
    </row>
    <row r="315" spans="1:10" ht="10.5" customHeight="1" x14ac:dyDescent="0.2"/>
    <row r="316" spans="1:10" ht="17.100000000000001" customHeight="1" x14ac:dyDescent="0.2">
      <c r="A316" s="173" t="s">
        <v>35</v>
      </c>
      <c r="B316" s="173"/>
      <c r="C316" s="173"/>
      <c r="D316" s="173"/>
      <c r="E316" s="34" t="s">
        <v>5</v>
      </c>
      <c r="F316" s="174" t="s">
        <v>9</v>
      </c>
      <c r="G316" s="174"/>
      <c r="H316" s="174"/>
      <c r="I316" s="174"/>
      <c r="J316" s="174"/>
    </row>
    <row r="317" spans="1:10" ht="22.7" customHeight="1" x14ac:dyDescent="0.2">
      <c r="A317" s="175" t="s">
        <v>99</v>
      </c>
      <c r="B317" s="175"/>
      <c r="C317" s="175"/>
      <c r="D317" s="175"/>
      <c r="E317" s="175"/>
      <c r="F317" s="175" t="s">
        <v>3</v>
      </c>
      <c r="G317" s="176" t="s">
        <v>37</v>
      </c>
      <c r="H317" s="176" t="s">
        <v>100</v>
      </c>
      <c r="I317" s="175" t="s">
        <v>38</v>
      </c>
      <c r="J317" s="175"/>
    </row>
    <row r="318" spans="1:10" ht="22.7" customHeight="1" x14ac:dyDescent="0.2">
      <c r="A318" s="36" t="s">
        <v>101</v>
      </c>
      <c r="B318" s="36" t="s">
        <v>102</v>
      </c>
      <c r="C318" s="36" t="s">
        <v>103</v>
      </c>
      <c r="D318" s="36" t="s">
        <v>104</v>
      </c>
      <c r="E318" s="36" t="s">
        <v>42</v>
      </c>
      <c r="F318" s="175"/>
      <c r="G318" s="176"/>
      <c r="H318" s="176"/>
      <c r="I318" s="175"/>
      <c r="J318" s="175"/>
    </row>
    <row r="319" spans="1:10" ht="22.7" customHeight="1" x14ac:dyDescent="0.2">
      <c r="A319" s="44"/>
      <c r="B319" s="45"/>
      <c r="C319" s="45"/>
      <c r="D319" s="45"/>
      <c r="E319" s="47"/>
      <c r="F319" s="48"/>
      <c r="G319" s="48"/>
      <c r="H319" s="48"/>
      <c r="I319" s="41" t="s">
        <v>354</v>
      </c>
      <c r="J319" s="46">
        <v>500000</v>
      </c>
    </row>
    <row r="320" spans="1:10" ht="22.7" customHeight="1" x14ac:dyDescent="0.2">
      <c r="A320" s="43"/>
      <c r="B320" s="37" t="s">
        <v>355</v>
      </c>
      <c r="C320" s="38"/>
      <c r="D320" s="38"/>
      <c r="E320" s="39"/>
      <c r="F320" s="40">
        <v>10660</v>
      </c>
      <c r="G320" s="40">
        <v>6560</v>
      </c>
      <c r="H320" s="40">
        <v>4100</v>
      </c>
      <c r="I320" s="41"/>
      <c r="J320" s="42"/>
    </row>
    <row r="321" spans="1:10" ht="22.7" customHeight="1" x14ac:dyDescent="0.2">
      <c r="A321" s="44"/>
      <c r="B321" s="43"/>
      <c r="C321" s="37" t="s">
        <v>356</v>
      </c>
      <c r="D321" s="38"/>
      <c r="E321" s="39"/>
      <c r="F321" s="40">
        <v>10660</v>
      </c>
      <c r="G321" s="40">
        <v>6560</v>
      </c>
      <c r="H321" s="40">
        <v>4100</v>
      </c>
      <c r="I321" s="41"/>
      <c r="J321" s="42"/>
    </row>
    <row r="322" spans="1:10" ht="22.7" customHeight="1" x14ac:dyDescent="0.2">
      <c r="A322" s="44"/>
      <c r="B322" s="45"/>
      <c r="C322" s="45"/>
      <c r="D322" s="37" t="s">
        <v>357</v>
      </c>
      <c r="E322" s="39"/>
      <c r="F322" s="40">
        <v>300</v>
      </c>
      <c r="G322" s="40">
        <v>0</v>
      </c>
      <c r="H322" s="40">
        <v>0</v>
      </c>
      <c r="I322" s="41"/>
      <c r="J322" s="42"/>
    </row>
    <row r="323" spans="1:10" ht="22.7" customHeight="1" x14ac:dyDescent="0.2">
      <c r="A323" s="44"/>
      <c r="B323" s="45"/>
      <c r="C323" s="45"/>
      <c r="D323" s="45"/>
      <c r="E323" s="41" t="s">
        <v>336</v>
      </c>
      <c r="F323" s="40">
        <v>300</v>
      </c>
      <c r="G323" s="40">
        <v>0</v>
      </c>
      <c r="H323" s="40">
        <v>0</v>
      </c>
      <c r="I323" s="41" t="s">
        <v>358</v>
      </c>
      <c r="J323" s="46">
        <v>300000</v>
      </c>
    </row>
    <row r="324" spans="1:10" ht="22.7" customHeight="1" x14ac:dyDescent="0.2">
      <c r="A324" s="44"/>
      <c r="B324" s="45"/>
      <c r="C324" s="45"/>
      <c r="D324" s="37" t="s">
        <v>359</v>
      </c>
      <c r="E324" s="39"/>
      <c r="F324" s="40">
        <v>5760</v>
      </c>
      <c r="G324" s="40">
        <v>0</v>
      </c>
      <c r="H324" s="40">
        <v>0</v>
      </c>
      <c r="I324" s="41"/>
      <c r="J324" s="42"/>
    </row>
    <row r="325" spans="1:10" ht="22.7" customHeight="1" x14ac:dyDescent="0.2">
      <c r="A325" s="44"/>
      <c r="B325" s="45"/>
      <c r="C325" s="45"/>
      <c r="D325" s="45"/>
      <c r="E325" s="41" t="s">
        <v>336</v>
      </c>
      <c r="F325" s="40">
        <v>4760</v>
      </c>
      <c r="G325" s="40">
        <v>0</v>
      </c>
      <c r="H325" s="40">
        <v>0</v>
      </c>
      <c r="I325" s="41" t="s">
        <v>360</v>
      </c>
      <c r="J325" s="46">
        <v>4760000</v>
      </c>
    </row>
    <row r="326" spans="1:10" ht="22.7" customHeight="1" x14ac:dyDescent="0.2">
      <c r="A326" s="44"/>
      <c r="B326" s="45"/>
      <c r="C326" s="45"/>
      <c r="D326" s="45"/>
      <c r="E326" s="41" t="s">
        <v>295</v>
      </c>
      <c r="F326" s="40">
        <v>1000</v>
      </c>
      <c r="G326" s="40">
        <v>0</v>
      </c>
      <c r="H326" s="40">
        <v>0</v>
      </c>
      <c r="I326" s="41" t="s">
        <v>361</v>
      </c>
      <c r="J326" s="46">
        <v>1000000</v>
      </c>
    </row>
    <row r="327" spans="1:10" ht="22.7" customHeight="1" x14ac:dyDescent="0.2">
      <c r="A327" s="44"/>
      <c r="B327" s="45"/>
      <c r="C327" s="45"/>
      <c r="D327" s="37" t="s">
        <v>362</v>
      </c>
      <c r="E327" s="39"/>
      <c r="F327" s="40">
        <v>500</v>
      </c>
      <c r="G327" s="40">
        <v>0</v>
      </c>
      <c r="H327" s="40">
        <v>0</v>
      </c>
      <c r="I327" s="41"/>
      <c r="J327" s="42"/>
    </row>
    <row r="328" spans="1:10" ht="22.7" customHeight="1" x14ac:dyDescent="0.2">
      <c r="A328" s="44"/>
      <c r="B328" s="45"/>
      <c r="C328" s="45"/>
      <c r="D328" s="45"/>
      <c r="E328" s="41" t="s">
        <v>197</v>
      </c>
      <c r="F328" s="40">
        <v>500</v>
      </c>
      <c r="G328" s="40">
        <v>0</v>
      </c>
      <c r="H328" s="40">
        <v>0</v>
      </c>
      <c r="I328" s="41" t="s">
        <v>363</v>
      </c>
      <c r="J328" s="46">
        <v>500000</v>
      </c>
    </row>
    <row r="329" spans="1:10" ht="22.7" customHeight="1" x14ac:dyDescent="0.2">
      <c r="A329" s="44"/>
      <c r="B329" s="45"/>
      <c r="C329" s="45"/>
      <c r="D329" s="37" t="s">
        <v>364</v>
      </c>
      <c r="E329" s="39"/>
      <c r="F329" s="40">
        <v>4100</v>
      </c>
      <c r="G329" s="40">
        <v>0</v>
      </c>
      <c r="H329" s="40">
        <v>0</v>
      </c>
      <c r="I329" s="41"/>
      <c r="J329" s="42"/>
    </row>
    <row r="330" spans="1:10" ht="22.7" customHeight="1" x14ac:dyDescent="0.2">
      <c r="A330" s="44"/>
      <c r="B330" s="45"/>
      <c r="C330" s="45"/>
      <c r="D330" s="45"/>
      <c r="E330" s="41" t="s">
        <v>214</v>
      </c>
      <c r="F330" s="40">
        <v>4100</v>
      </c>
      <c r="G330" s="40">
        <v>0</v>
      </c>
      <c r="H330" s="40">
        <v>0</v>
      </c>
      <c r="I330" s="41" t="s">
        <v>365</v>
      </c>
      <c r="J330" s="46">
        <v>1000000</v>
      </c>
    </row>
    <row r="331" spans="1:10" ht="22.7" customHeight="1" x14ac:dyDescent="0.2">
      <c r="A331" s="44"/>
      <c r="B331" s="45"/>
      <c r="C331" s="45"/>
      <c r="D331" s="45"/>
      <c r="E331" s="47"/>
      <c r="F331" s="48"/>
      <c r="G331" s="48"/>
      <c r="H331" s="48"/>
      <c r="I331" s="41" t="s">
        <v>366</v>
      </c>
      <c r="J331" s="46">
        <v>3100000</v>
      </c>
    </row>
    <row r="332" spans="1:10" ht="22.7" customHeight="1" x14ac:dyDescent="0.2">
      <c r="A332" s="37" t="s">
        <v>367</v>
      </c>
      <c r="B332" s="38"/>
      <c r="C332" s="38"/>
      <c r="D332" s="38"/>
      <c r="E332" s="39"/>
      <c r="F332" s="40">
        <v>46100</v>
      </c>
      <c r="G332" s="40">
        <v>37600</v>
      </c>
      <c r="H332" s="40">
        <v>8500</v>
      </c>
      <c r="I332" s="41"/>
      <c r="J332" s="42"/>
    </row>
    <row r="333" spans="1:10" ht="22.7" customHeight="1" x14ac:dyDescent="0.2">
      <c r="A333" s="43"/>
      <c r="B333" s="37" t="s">
        <v>368</v>
      </c>
      <c r="C333" s="38"/>
      <c r="D333" s="38"/>
      <c r="E333" s="39"/>
      <c r="F333" s="40">
        <v>20100</v>
      </c>
      <c r="G333" s="40">
        <v>6500</v>
      </c>
      <c r="H333" s="40">
        <v>13600</v>
      </c>
      <c r="I333" s="41"/>
      <c r="J333" s="42"/>
    </row>
    <row r="334" spans="1:10" ht="22.7" customHeight="1" x14ac:dyDescent="0.2">
      <c r="A334" s="44"/>
      <c r="B334" s="43"/>
      <c r="C334" s="37" t="s">
        <v>369</v>
      </c>
      <c r="D334" s="38"/>
      <c r="E334" s="39"/>
      <c r="F334" s="40">
        <v>20100</v>
      </c>
      <c r="G334" s="40">
        <v>6500</v>
      </c>
      <c r="H334" s="40">
        <v>13600</v>
      </c>
      <c r="I334" s="41"/>
      <c r="J334" s="42"/>
    </row>
    <row r="335" spans="1:10" ht="22.7" customHeight="1" x14ac:dyDescent="0.2">
      <c r="A335" s="44"/>
      <c r="B335" s="45"/>
      <c r="C335" s="45"/>
      <c r="D335" s="37" t="s">
        <v>370</v>
      </c>
      <c r="E335" s="39"/>
      <c r="F335" s="40">
        <v>2000</v>
      </c>
      <c r="G335" s="40">
        <v>0</v>
      </c>
      <c r="H335" s="40">
        <v>0</v>
      </c>
      <c r="I335" s="41"/>
      <c r="J335" s="42"/>
    </row>
    <row r="336" spans="1:10" ht="22.7" customHeight="1" x14ac:dyDescent="0.2">
      <c r="A336" s="44"/>
      <c r="B336" s="45"/>
      <c r="C336" s="45"/>
      <c r="D336" s="45"/>
      <c r="E336" s="41" t="s">
        <v>197</v>
      </c>
      <c r="F336" s="40">
        <v>2000</v>
      </c>
      <c r="G336" s="40">
        <v>0</v>
      </c>
      <c r="H336" s="40">
        <v>0</v>
      </c>
      <c r="I336" s="41" t="s">
        <v>371</v>
      </c>
      <c r="J336" s="46">
        <v>1900000</v>
      </c>
    </row>
    <row r="337" spans="1:10" ht="22.7" customHeight="1" x14ac:dyDescent="0.2">
      <c r="A337" s="44"/>
      <c r="B337" s="45"/>
      <c r="C337" s="45"/>
      <c r="D337" s="45"/>
      <c r="E337" s="47"/>
      <c r="F337" s="48"/>
      <c r="G337" s="48"/>
      <c r="H337" s="48"/>
      <c r="I337" s="41" t="s">
        <v>372</v>
      </c>
      <c r="J337" s="46">
        <v>100000</v>
      </c>
    </row>
    <row r="338" spans="1:10" ht="22.7" customHeight="1" x14ac:dyDescent="0.2">
      <c r="A338" s="44"/>
      <c r="B338" s="45"/>
      <c r="C338" s="45"/>
      <c r="D338" s="37" t="s">
        <v>373</v>
      </c>
      <c r="E338" s="39"/>
      <c r="F338" s="40">
        <v>2000</v>
      </c>
      <c r="G338" s="40">
        <v>0</v>
      </c>
      <c r="H338" s="40">
        <v>0</v>
      </c>
      <c r="I338" s="41"/>
      <c r="J338" s="42"/>
    </row>
    <row r="339" spans="1:10" ht="22.7" customHeight="1" x14ac:dyDescent="0.2">
      <c r="A339" s="44"/>
      <c r="B339" s="45"/>
      <c r="C339" s="45"/>
      <c r="D339" s="45"/>
      <c r="E339" s="41" t="s">
        <v>197</v>
      </c>
      <c r="F339" s="40">
        <v>2000</v>
      </c>
      <c r="G339" s="40">
        <v>0</v>
      </c>
      <c r="H339" s="40">
        <v>0</v>
      </c>
      <c r="I339" s="41" t="s">
        <v>374</v>
      </c>
      <c r="J339" s="46">
        <v>2000000</v>
      </c>
    </row>
    <row r="340" spans="1:10" ht="22.7" customHeight="1" x14ac:dyDescent="0.2">
      <c r="A340" s="44"/>
      <c r="B340" s="45"/>
      <c r="C340" s="45"/>
      <c r="D340" s="37" t="s">
        <v>375</v>
      </c>
      <c r="E340" s="39"/>
      <c r="F340" s="40">
        <v>500</v>
      </c>
      <c r="G340" s="40">
        <v>0</v>
      </c>
      <c r="H340" s="40">
        <v>0</v>
      </c>
      <c r="I340" s="41"/>
      <c r="J340" s="42"/>
    </row>
    <row r="341" spans="1:10" ht="22.7" customHeight="1" x14ac:dyDescent="0.2">
      <c r="A341" s="44"/>
      <c r="B341" s="45"/>
      <c r="C341" s="45"/>
      <c r="D341" s="45"/>
      <c r="E341" s="41" t="s">
        <v>197</v>
      </c>
      <c r="F341" s="40">
        <v>500</v>
      </c>
      <c r="G341" s="40">
        <v>0</v>
      </c>
      <c r="H341" s="40">
        <v>0</v>
      </c>
      <c r="I341" s="41" t="s">
        <v>376</v>
      </c>
      <c r="J341" s="46">
        <v>500000</v>
      </c>
    </row>
    <row r="342" spans="1:10" ht="22.7" customHeight="1" x14ac:dyDescent="0.2">
      <c r="A342" s="44"/>
      <c r="B342" s="45"/>
      <c r="C342" s="45"/>
      <c r="D342" s="37" t="s">
        <v>377</v>
      </c>
      <c r="E342" s="39"/>
      <c r="F342" s="40">
        <v>2000</v>
      </c>
      <c r="G342" s="40">
        <v>0</v>
      </c>
      <c r="H342" s="40">
        <v>0</v>
      </c>
      <c r="I342" s="41"/>
      <c r="J342" s="42"/>
    </row>
    <row r="343" spans="1:10" ht="22.7" customHeight="1" x14ac:dyDescent="0.2">
      <c r="A343" s="44"/>
      <c r="B343" s="45"/>
      <c r="C343" s="45"/>
      <c r="D343" s="45"/>
      <c r="E343" s="41" t="s">
        <v>197</v>
      </c>
      <c r="F343" s="40">
        <v>2000</v>
      </c>
      <c r="G343" s="40">
        <v>0</v>
      </c>
      <c r="H343" s="40">
        <v>0</v>
      </c>
      <c r="I343" s="41" t="s">
        <v>378</v>
      </c>
      <c r="J343" s="46">
        <v>2000000</v>
      </c>
    </row>
    <row r="344" spans="1:10" ht="22.7" customHeight="1" x14ac:dyDescent="0.2">
      <c r="A344" s="44"/>
      <c r="B344" s="45"/>
      <c r="C344" s="45"/>
      <c r="D344" s="37" t="s">
        <v>379</v>
      </c>
      <c r="E344" s="39"/>
      <c r="F344" s="40">
        <v>2000</v>
      </c>
      <c r="G344" s="40">
        <v>0</v>
      </c>
      <c r="H344" s="40">
        <v>0</v>
      </c>
      <c r="I344" s="41"/>
      <c r="J344" s="42"/>
    </row>
    <row r="345" spans="1:10" ht="22.7" customHeight="1" x14ac:dyDescent="0.2">
      <c r="A345" s="44"/>
      <c r="B345" s="45"/>
      <c r="C345" s="45"/>
      <c r="D345" s="45"/>
      <c r="E345" s="41" t="s">
        <v>293</v>
      </c>
      <c r="F345" s="40">
        <v>2000</v>
      </c>
      <c r="G345" s="40">
        <v>0</v>
      </c>
      <c r="H345" s="40">
        <v>0</v>
      </c>
      <c r="I345" s="41" t="s">
        <v>380</v>
      </c>
      <c r="J345" s="46">
        <v>2000000</v>
      </c>
    </row>
    <row r="346" spans="1:10" ht="22.7" customHeight="1" x14ac:dyDescent="0.2">
      <c r="A346" s="44"/>
      <c r="B346" s="45"/>
      <c r="C346" s="45"/>
      <c r="D346" s="37" t="s">
        <v>381</v>
      </c>
      <c r="E346" s="39"/>
      <c r="F346" s="40">
        <v>11600</v>
      </c>
      <c r="G346" s="40">
        <v>0</v>
      </c>
      <c r="H346" s="40">
        <v>0</v>
      </c>
      <c r="I346" s="41"/>
      <c r="J346" s="42"/>
    </row>
    <row r="347" spans="1:10" ht="2.1" customHeight="1" x14ac:dyDescent="0.2"/>
    <row r="348" spans="1:10" ht="25.15" customHeight="1" x14ac:dyDescent="0.2"/>
    <row r="349" spans="1:10" ht="2.1" customHeight="1" x14ac:dyDescent="0.2"/>
    <row r="350" spans="1:10" ht="5.85" customHeight="1" x14ac:dyDescent="0.2"/>
    <row r="351" spans="1:10" ht="17.100000000000001" customHeight="1" x14ac:dyDescent="0.2">
      <c r="A351" s="174" t="s">
        <v>382</v>
      </c>
      <c r="B351" s="174"/>
      <c r="C351" s="174"/>
      <c r="D351" s="174"/>
      <c r="E351" s="174"/>
      <c r="F351" s="174"/>
      <c r="G351" s="174"/>
      <c r="H351" s="174"/>
      <c r="I351" s="35" t="s">
        <v>76</v>
      </c>
      <c r="J351" s="34" t="s">
        <v>32</v>
      </c>
    </row>
    <row r="352" spans="1:10" ht="50.45" customHeight="1" x14ac:dyDescent="0.2"/>
    <row r="353" spans="1:10" ht="32.1" customHeight="1" x14ac:dyDescent="0.2">
      <c r="A353" s="172" t="s">
        <v>98</v>
      </c>
      <c r="B353" s="172"/>
      <c r="C353" s="172"/>
      <c r="D353" s="172"/>
      <c r="E353" s="172"/>
      <c r="F353" s="172"/>
      <c r="G353" s="172"/>
      <c r="H353" s="172"/>
      <c r="I353" s="172"/>
      <c r="J353" s="172"/>
    </row>
    <row r="354" spans="1:10" ht="10.5" customHeight="1" x14ac:dyDescent="0.2"/>
    <row r="355" spans="1:10" ht="17.100000000000001" customHeight="1" x14ac:dyDescent="0.2">
      <c r="A355" s="173" t="s">
        <v>35</v>
      </c>
      <c r="B355" s="173"/>
      <c r="C355" s="173"/>
      <c r="D355" s="173"/>
      <c r="E355" s="34" t="s">
        <v>5</v>
      </c>
      <c r="F355" s="174" t="s">
        <v>9</v>
      </c>
      <c r="G355" s="174"/>
      <c r="H355" s="174"/>
      <c r="I355" s="174"/>
      <c r="J355" s="174"/>
    </row>
    <row r="356" spans="1:10" ht="22.7" customHeight="1" x14ac:dyDescent="0.2">
      <c r="A356" s="175" t="s">
        <v>99</v>
      </c>
      <c r="B356" s="175"/>
      <c r="C356" s="175"/>
      <c r="D356" s="175"/>
      <c r="E356" s="175"/>
      <c r="F356" s="175" t="s">
        <v>3</v>
      </c>
      <c r="G356" s="176" t="s">
        <v>37</v>
      </c>
      <c r="H356" s="176" t="s">
        <v>100</v>
      </c>
      <c r="I356" s="175" t="s">
        <v>38</v>
      </c>
      <c r="J356" s="175"/>
    </row>
    <row r="357" spans="1:10" ht="22.7" customHeight="1" x14ac:dyDescent="0.2">
      <c r="A357" s="36" t="s">
        <v>101</v>
      </c>
      <c r="B357" s="36" t="s">
        <v>102</v>
      </c>
      <c r="C357" s="36" t="s">
        <v>103</v>
      </c>
      <c r="D357" s="36" t="s">
        <v>104</v>
      </c>
      <c r="E357" s="36" t="s">
        <v>42</v>
      </c>
      <c r="F357" s="175"/>
      <c r="G357" s="176"/>
      <c r="H357" s="176"/>
      <c r="I357" s="175"/>
      <c r="J357" s="175"/>
    </row>
    <row r="358" spans="1:10" ht="22.7" customHeight="1" x14ac:dyDescent="0.2">
      <c r="A358" s="44"/>
      <c r="B358" s="45"/>
      <c r="C358" s="45"/>
      <c r="D358" s="45"/>
      <c r="E358" s="41" t="s">
        <v>336</v>
      </c>
      <c r="F358" s="40">
        <v>11600</v>
      </c>
      <c r="G358" s="40">
        <v>0</v>
      </c>
      <c r="H358" s="40">
        <v>0</v>
      </c>
      <c r="I358" s="41" t="s">
        <v>383</v>
      </c>
      <c r="J358" s="46">
        <v>1800000</v>
      </c>
    </row>
    <row r="359" spans="1:10" ht="22.7" customHeight="1" x14ac:dyDescent="0.2">
      <c r="A359" s="44"/>
      <c r="B359" s="45"/>
      <c r="C359" s="45"/>
      <c r="D359" s="45"/>
      <c r="E359" s="47"/>
      <c r="F359" s="48"/>
      <c r="G359" s="48"/>
      <c r="H359" s="48"/>
      <c r="I359" s="41" t="s">
        <v>384</v>
      </c>
      <c r="J359" s="46">
        <v>9800000</v>
      </c>
    </row>
    <row r="360" spans="1:10" ht="22.7" customHeight="1" x14ac:dyDescent="0.2">
      <c r="A360" s="43"/>
      <c r="B360" s="37" t="s">
        <v>385</v>
      </c>
      <c r="C360" s="38"/>
      <c r="D360" s="38"/>
      <c r="E360" s="39"/>
      <c r="F360" s="40">
        <v>10000</v>
      </c>
      <c r="G360" s="40">
        <v>8900</v>
      </c>
      <c r="H360" s="40">
        <v>1100</v>
      </c>
      <c r="I360" s="41"/>
      <c r="J360" s="42"/>
    </row>
    <row r="361" spans="1:10" ht="22.7" customHeight="1" x14ac:dyDescent="0.2">
      <c r="A361" s="44"/>
      <c r="B361" s="43"/>
      <c r="C361" s="37" t="s">
        <v>386</v>
      </c>
      <c r="D361" s="38"/>
      <c r="E361" s="39"/>
      <c r="F361" s="40">
        <v>1200</v>
      </c>
      <c r="G361" s="40">
        <v>1000</v>
      </c>
      <c r="H361" s="40">
        <v>200</v>
      </c>
      <c r="I361" s="41"/>
      <c r="J361" s="42"/>
    </row>
    <row r="362" spans="1:10" ht="22.7" customHeight="1" x14ac:dyDescent="0.2">
      <c r="A362" s="44"/>
      <c r="B362" s="45"/>
      <c r="C362" s="45"/>
      <c r="D362" s="37" t="s">
        <v>387</v>
      </c>
      <c r="E362" s="39"/>
      <c r="F362" s="40">
        <v>1200</v>
      </c>
      <c r="G362" s="40">
        <v>0</v>
      </c>
      <c r="H362" s="40">
        <v>0</v>
      </c>
      <c r="I362" s="41"/>
      <c r="J362" s="42"/>
    </row>
    <row r="363" spans="1:10" ht="22.7" customHeight="1" x14ac:dyDescent="0.2">
      <c r="A363" s="44"/>
      <c r="B363" s="45"/>
      <c r="C363" s="45"/>
      <c r="D363" s="45"/>
      <c r="E363" s="41" t="s">
        <v>214</v>
      </c>
      <c r="F363" s="40">
        <v>1200</v>
      </c>
      <c r="G363" s="40">
        <v>0</v>
      </c>
      <c r="H363" s="40">
        <v>0</v>
      </c>
      <c r="I363" s="41" t="s">
        <v>388</v>
      </c>
      <c r="J363" s="46">
        <v>1200000</v>
      </c>
    </row>
    <row r="364" spans="1:10" ht="22.7" customHeight="1" x14ac:dyDescent="0.2">
      <c r="A364" s="44"/>
      <c r="B364" s="43"/>
      <c r="C364" s="37" t="s">
        <v>389</v>
      </c>
      <c r="D364" s="38"/>
      <c r="E364" s="39"/>
      <c r="F364" s="40">
        <v>6200</v>
      </c>
      <c r="G364" s="40">
        <v>5300</v>
      </c>
      <c r="H364" s="40">
        <v>900</v>
      </c>
      <c r="I364" s="41"/>
      <c r="J364" s="42"/>
    </row>
    <row r="365" spans="1:10" ht="22.7" customHeight="1" x14ac:dyDescent="0.2">
      <c r="A365" s="44"/>
      <c r="B365" s="45"/>
      <c r="C365" s="45"/>
      <c r="D365" s="37" t="s">
        <v>390</v>
      </c>
      <c r="E365" s="39"/>
      <c r="F365" s="40">
        <v>800</v>
      </c>
      <c r="G365" s="40">
        <v>0</v>
      </c>
      <c r="H365" s="40">
        <v>0</v>
      </c>
      <c r="I365" s="41"/>
      <c r="J365" s="42"/>
    </row>
    <row r="366" spans="1:10" ht="22.7" customHeight="1" x14ac:dyDescent="0.2">
      <c r="A366" s="44"/>
      <c r="B366" s="45"/>
      <c r="C366" s="45"/>
      <c r="D366" s="45"/>
      <c r="E366" s="41" t="s">
        <v>214</v>
      </c>
      <c r="F366" s="40">
        <v>800</v>
      </c>
      <c r="G366" s="40">
        <v>0</v>
      </c>
      <c r="H366" s="40">
        <v>0</v>
      </c>
      <c r="I366" s="41" t="s">
        <v>391</v>
      </c>
      <c r="J366" s="46">
        <v>800000</v>
      </c>
    </row>
    <row r="367" spans="1:10" ht="22.7" customHeight="1" x14ac:dyDescent="0.2">
      <c r="A367" s="44"/>
      <c r="B367" s="45"/>
      <c r="C367" s="45"/>
      <c r="D367" s="37" t="s">
        <v>392</v>
      </c>
      <c r="E367" s="39"/>
      <c r="F367" s="40">
        <v>2900</v>
      </c>
      <c r="G367" s="40">
        <v>0</v>
      </c>
      <c r="H367" s="40">
        <v>0</v>
      </c>
      <c r="I367" s="41"/>
      <c r="J367" s="42"/>
    </row>
    <row r="368" spans="1:10" ht="22.7" customHeight="1" x14ac:dyDescent="0.2">
      <c r="A368" s="44"/>
      <c r="B368" s="45"/>
      <c r="C368" s="45"/>
      <c r="D368" s="45"/>
      <c r="E368" s="41" t="s">
        <v>214</v>
      </c>
      <c r="F368" s="40">
        <v>2900</v>
      </c>
      <c r="G368" s="40">
        <v>0</v>
      </c>
      <c r="H368" s="40">
        <v>0</v>
      </c>
      <c r="I368" s="41" t="s">
        <v>393</v>
      </c>
      <c r="J368" s="46">
        <v>1500000</v>
      </c>
    </row>
    <row r="369" spans="1:10" ht="22.7" customHeight="1" x14ac:dyDescent="0.2">
      <c r="A369" s="44"/>
      <c r="B369" s="45"/>
      <c r="C369" s="45"/>
      <c r="D369" s="45"/>
      <c r="E369" s="47"/>
      <c r="F369" s="48"/>
      <c r="G369" s="48"/>
      <c r="H369" s="48"/>
      <c r="I369" s="41" t="s">
        <v>394</v>
      </c>
      <c r="J369" s="46">
        <v>1400000</v>
      </c>
    </row>
    <row r="370" spans="1:10" ht="22.7" customHeight="1" x14ac:dyDescent="0.2">
      <c r="A370" s="44"/>
      <c r="B370" s="45"/>
      <c r="C370" s="45"/>
      <c r="D370" s="37" t="s">
        <v>395</v>
      </c>
      <c r="E370" s="39"/>
      <c r="F370" s="40">
        <v>2500</v>
      </c>
      <c r="G370" s="40">
        <v>0</v>
      </c>
      <c r="H370" s="40">
        <v>0</v>
      </c>
      <c r="I370" s="41"/>
      <c r="J370" s="42"/>
    </row>
    <row r="371" spans="1:10" ht="22.7" customHeight="1" x14ac:dyDescent="0.2">
      <c r="A371" s="44"/>
      <c r="B371" s="45"/>
      <c r="C371" s="45"/>
      <c r="D371" s="45"/>
      <c r="E371" s="41" t="s">
        <v>293</v>
      </c>
      <c r="F371" s="40">
        <v>2500</v>
      </c>
      <c r="G371" s="40">
        <v>0</v>
      </c>
      <c r="H371" s="40">
        <v>0</v>
      </c>
      <c r="I371" s="41" t="s">
        <v>396</v>
      </c>
      <c r="J371" s="46">
        <v>2500000</v>
      </c>
    </row>
    <row r="372" spans="1:10" ht="22.7" customHeight="1" x14ac:dyDescent="0.2">
      <c r="A372" s="44"/>
      <c r="B372" s="43"/>
      <c r="C372" s="37" t="s">
        <v>397</v>
      </c>
      <c r="D372" s="38"/>
      <c r="E372" s="39"/>
      <c r="F372" s="40">
        <v>2600</v>
      </c>
      <c r="G372" s="40">
        <v>2600</v>
      </c>
      <c r="H372" s="40">
        <v>0</v>
      </c>
      <c r="I372" s="41"/>
      <c r="J372" s="42"/>
    </row>
    <row r="373" spans="1:10" ht="22.7" customHeight="1" x14ac:dyDescent="0.2">
      <c r="A373" s="44"/>
      <c r="B373" s="45"/>
      <c r="C373" s="45"/>
      <c r="D373" s="37" t="s">
        <v>398</v>
      </c>
      <c r="E373" s="39"/>
      <c r="F373" s="40">
        <v>2600</v>
      </c>
      <c r="G373" s="40">
        <v>0</v>
      </c>
      <c r="H373" s="40">
        <v>0</v>
      </c>
      <c r="I373" s="41"/>
      <c r="J373" s="42"/>
    </row>
    <row r="374" spans="1:10" ht="22.7" customHeight="1" x14ac:dyDescent="0.2">
      <c r="A374" s="44"/>
      <c r="B374" s="45"/>
      <c r="C374" s="45"/>
      <c r="D374" s="45"/>
      <c r="E374" s="41" t="s">
        <v>214</v>
      </c>
      <c r="F374" s="40">
        <v>2600</v>
      </c>
      <c r="G374" s="40">
        <v>0</v>
      </c>
      <c r="H374" s="40">
        <v>0</v>
      </c>
      <c r="I374" s="41" t="s">
        <v>399</v>
      </c>
      <c r="J374" s="46">
        <v>1900000</v>
      </c>
    </row>
    <row r="375" spans="1:10" ht="22.7" customHeight="1" x14ac:dyDescent="0.2">
      <c r="A375" s="44"/>
      <c r="B375" s="45"/>
      <c r="C375" s="45"/>
      <c r="D375" s="45"/>
      <c r="E375" s="47"/>
      <c r="F375" s="48"/>
      <c r="G375" s="48"/>
      <c r="H375" s="48"/>
      <c r="I375" s="41" t="s">
        <v>400</v>
      </c>
      <c r="J375" s="46">
        <v>700000</v>
      </c>
    </row>
    <row r="376" spans="1:10" ht="22.7" customHeight="1" x14ac:dyDescent="0.2">
      <c r="A376" s="43"/>
      <c r="B376" s="37" t="s">
        <v>401</v>
      </c>
      <c r="C376" s="38"/>
      <c r="D376" s="38"/>
      <c r="E376" s="39"/>
      <c r="F376" s="40">
        <v>12000</v>
      </c>
      <c r="G376" s="40">
        <v>8400</v>
      </c>
      <c r="H376" s="40">
        <v>3600</v>
      </c>
      <c r="I376" s="41"/>
      <c r="J376" s="42"/>
    </row>
    <row r="377" spans="1:10" ht="22.7" customHeight="1" x14ac:dyDescent="0.2">
      <c r="A377" s="44"/>
      <c r="B377" s="43"/>
      <c r="C377" s="37" t="s">
        <v>402</v>
      </c>
      <c r="D377" s="38"/>
      <c r="E377" s="39"/>
      <c r="F377" s="40">
        <v>2000</v>
      </c>
      <c r="G377" s="40">
        <v>2900</v>
      </c>
      <c r="H377" s="40">
        <v>-900</v>
      </c>
      <c r="I377" s="41"/>
      <c r="J377" s="42"/>
    </row>
    <row r="378" spans="1:10" ht="22.7" customHeight="1" x14ac:dyDescent="0.2">
      <c r="A378" s="44"/>
      <c r="B378" s="45"/>
      <c r="C378" s="45"/>
      <c r="D378" s="37" t="s">
        <v>403</v>
      </c>
      <c r="E378" s="39"/>
      <c r="F378" s="40">
        <v>2000</v>
      </c>
      <c r="G378" s="40">
        <v>0</v>
      </c>
      <c r="H378" s="40">
        <v>0</v>
      </c>
      <c r="I378" s="41"/>
      <c r="J378" s="42"/>
    </row>
    <row r="379" spans="1:10" ht="22.7" customHeight="1" x14ac:dyDescent="0.2">
      <c r="A379" s="44"/>
      <c r="B379" s="45"/>
      <c r="C379" s="45"/>
      <c r="D379" s="45"/>
      <c r="E379" s="41" t="s">
        <v>293</v>
      </c>
      <c r="F379" s="40">
        <v>2000</v>
      </c>
      <c r="G379" s="40">
        <v>0</v>
      </c>
      <c r="H379" s="40">
        <v>0</v>
      </c>
      <c r="I379" s="41" t="s">
        <v>404</v>
      </c>
      <c r="J379" s="46">
        <v>900000</v>
      </c>
    </row>
    <row r="380" spans="1:10" ht="22.7" customHeight="1" x14ac:dyDescent="0.2">
      <c r="A380" s="44"/>
      <c r="B380" s="45"/>
      <c r="C380" s="45"/>
      <c r="D380" s="45"/>
      <c r="E380" s="47"/>
      <c r="F380" s="48"/>
      <c r="G380" s="48"/>
      <c r="H380" s="48"/>
      <c r="I380" s="41" t="s">
        <v>405</v>
      </c>
      <c r="J380" s="46">
        <v>600000</v>
      </c>
    </row>
    <row r="381" spans="1:10" ht="22.7" customHeight="1" x14ac:dyDescent="0.2">
      <c r="A381" s="44"/>
      <c r="B381" s="45"/>
      <c r="C381" s="45"/>
      <c r="D381" s="45"/>
      <c r="E381" s="47"/>
      <c r="F381" s="48"/>
      <c r="G381" s="48"/>
      <c r="H381" s="48"/>
      <c r="I381" s="41" t="s">
        <v>406</v>
      </c>
      <c r="J381" s="46">
        <v>500000</v>
      </c>
    </row>
    <row r="382" spans="1:10" ht="22.7" customHeight="1" x14ac:dyDescent="0.2">
      <c r="A382" s="44"/>
      <c r="B382" s="43"/>
      <c r="C382" s="37" t="s">
        <v>407</v>
      </c>
      <c r="D382" s="38"/>
      <c r="E382" s="39"/>
      <c r="F382" s="40">
        <v>10000</v>
      </c>
      <c r="G382" s="40">
        <v>5500</v>
      </c>
      <c r="H382" s="40">
        <v>4500</v>
      </c>
      <c r="I382" s="41"/>
      <c r="J382" s="42"/>
    </row>
    <row r="383" spans="1:10" ht="22.7" customHeight="1" x14ac:dyDescent="0.2">
      <c r="A383" s="44"/>
      <c r="B383" s="45"/>
      <c r="C383" s="45"/>
      <c r="D383" s="37" t="s">
        <v>408</v>
      </c>
      <c r="E383" s="39"/>
      <c r="F383" s="40">
        <v>1000</v>
      </c>
      <c r="G383" s="40">
        <v>0</v>
      </c>
      <c r="H383" s="40">
        <v>0</v>
      </c>
      <c r="I383" s="41"/>
      <c r="J383" s="42"/>
    </row>
    <row r="384" spans="1:10" ht="22.7" customHeight="1" x14ac:dyDescent="0.2">
      <c r="A384" s="44"/>
      <c r="B384" s="45"/>
      <c r="C384" s="45"/>
      <c r="D384" s="45"/>
      <c r="E384" s="41" t="s">
        <v>293</v>
      </c>
      <c r="F384" s="40">
        <v>1000</v>
      </c>
      <c r="G384" s="40">
        <v>0</v>
      </c>
      <c r="H384" s="40">
        <v>0</v>
      </c>
      <c r="I384" s="41" t="s">
        <v>409</v>
      </c>
      <c r="J384" s="46">
        <v>1000000</v>
      </c>
    </row>
    <row r="385" spans="1:10" ht="22.7" customHeight="1" x14ac:dyDescent="0.2">
      <c r="A385" s="44"/>
      <c r="B385" s="45"/>
      <c r="C385" s="45"/>
      <c r="D385" s="37" t="s">
        <v>410</v>
      </c>
      <c r="E385" s="39"/>
      <c r="F385" s="40">
        <v>9000</v>
      </c>
      <c r="G385" s="40">
        <v>0</v>
      </c>
      <c r="H385" s="40">
        <v>0</v>
      </c>
      <c r="I385" s="41"/>
      <c r="J385" s="42"/>
    </row>
    <row r="386" spans="1:10" ht="2.1" customHeight="1" x14ac:dyDescent="0.2"/>
    <row r="387" spans="1:10" ht="25.15" customHeight="1" x14ac:dyDescent="0.2"/>
    <row r="388" spans="1:10" ht="2.1" customHeight="1" x14ac:dyDescent="0.2"/>
    <row r="389" spans="1:10" ht="5.85" customHeight="1" x14ac:dyDescent="0.2"/>
    <row r="390" spans="1:10" ht="17.100000000000001" customHeight="1" x14ac:dyDescent="0.2">
      <c r="A390" s="174" t="s">
        <v>411</v>
      </c>
      <c r="B390" s="174"/>
      <c r="C390" s="174"/>
      <c r="D390" s="174"/>
      <c r="E390" s="174"/>
      <c r="F390" s="174"/>
      <c r="G390" s="174"/>
      <c r="H390" s="174"/>
      <c r="I390" s="35" t="s">
        <v>76</v>
      </c>
      <c r="J390" s="34" t="s">
        <v>32</v>
      </c>
    </row>
    <row r="391" spans="1:10" ht="50.45" customHeight="1" x14ac:dyDescent="0.2"/>
    <row r="392" spans="1:10" ht="32.1" customHeight="1" x14ac:dyDescent="0.2">
      <c r="A392" s="172" t="s">
        <v>98</v>
      </c>
      <c r="B392" s="172"/>
      <c r="C392" s="172"/>
      <c r="D392" s="172"/>
      <c r="E392" s="172"/>
      <c r="F392" s="172"/>
      <c r="G392" s="172"/>
      <c r="H392" s="172"/>
      <c r="I392" s="172"/>
      <c r="J392" s="172"/>
    </row>
    <row r="393" spans="1:10" ht="10.5" customHeight="1" x14ac:dyDescent="0.2"/>
    <row r="394" spans="1:10" ht="17.100000000000001" customHeight="1" x14ac:dyDescent="0.2">
      <c r="A394" s="173" t="s">
        <v>35</v>
      </c>
      <c r="B394" s="173"/>
      <c r="C394" s="173"/>
      <c r="D394" s="173"/>
      <c r="E394" s="34" t="s">
        <v>5</v>
      </c>
      <c r="F394" s="174" t="s">
        <v>9</v>
      </c>
      <c r="G394" s="174"/>
      <c r="H394" s="174"/>
      <c r="I394" s="174"/>
      <c r="J394" s="174"/>
    </row>
    <row r="395" spans="1:10" ht="22.7" customHeight="1" x14ac:dyDescent="0.2">
      <c r="A395" s="175" t="s">
        <v>99</v>
      </c>
      <c r="B395" s="175"/>
      <c r="C395" s="175"/>
      <c r="D395" s="175"/>
      <c r="E395" s="175"/>
      <c r="F395" s="175" t="s">
        <v>3</v>
      </c>
      <c r="G395" s="176" t="s">
        <v>37</v>
      </c>
      <c r="H395" s="176" t="s">
        <v>100</v>
      </c>
      <c r="I395" s="175" t="s">
        <v>38</v>
      </c>
      <c r="J395" s="175"/>
    </row>
    <row r="396" spans="1:10" ht="22.7" customHeight="1" x14ac:dyDescent="0.2">
      <c r="A396" s="36" t="s">
        <v>101</v>
      </c>
      <c r="B396" s="36" t="s">
        <v>102</v>
      </c>
      <c r="C396" s="36" t="s">
        <v>103</v>
      </c>
      <c r="D396" s="36" t="s">
        <v>104</v>
      </c>
      <c r="E396" s="36" t="s">
        <v>42</v>
      </c>
      <c r="F396" s="175"/>
      <c r="G396" s="176"/>
      <c r="H396" s="176"/>
      <c r="I396" s="175"/>
      <c r="J396" s="175"/>
    </row>
    <row r="397" spans="1:10" ht="22.7" customHeight="1" x14ac:dyDescent="0.2">
      <c r="A397" s="44"/>
      <c r="B397" s="45"/>
      <c r="C397" s="45"/>
      <c r="D397" s="45"/>
      <c r="E397" s="41" t="s">
        <v>293</v>
      </c>
      <c r="F397" s="40">
        <v>9000</v>
      </c>
      <c r="G397" s="40">
        <v>0</v>
      </c>
      <c r="H397" s="40">
        <v>0</v>
      </c>
      <c r="I397" s="41" t="s">
        <v>412</v>
      </c>
      <c r="J397" s="46">
        <v>3000000</v>
      </c>
    </row>
    <row r="398" spans="1:10" ht="22.7" customHeight="1" x14ac:dyDescent="0.2">
      <c r="A398" s="44"/>
      <c r="B398" s="45"/>
      <c r="C398" s="45"/>
      <c r="D398" s="45"/>
      <c r="E398" s="47"/>
      <c r="F398" s="48"/>
      <c r="G398" s="48"/>
      <c r="H398" s="48"/>
      <c r="I398" s="41" t="s">
        <v>413</v>
      </c>
      <c r="J398" s="46">
        <v>6000000</v>
      </c>
    </row>
    <row r="399" spans="1:10" ht="22.7" customHeight="1" x14ac:dyDescent="0.2">
      <c r="A399" s="43"/>
      <c r="B399" s="37" t="s">
        <v>414</v>
      </c>
      <c r="C399" s="38"/>
      <c r="D399" s="38"/>
      <c r="E399" s="39"/>
      <c r="F399" s="40">
        <v>4000</v>
      </c>
      <c r="G399" s="40">
        <v>13800</v>
      </c>
      <c r="H399" s="40">
        <v>-9800</v>
      </c>
      <c r="I399" s="41"/>
      <c r="J399" s="42"/>
    </row>
    <row r="400" spans="1:10" ht="22.7" customHeight="1" x14ac:dyDescent="0.2">
      <c r="A400" s="44"/>
      <c r="B400" s="43"/>
      <c r="C400" s="37" t="s">
        <v>415</v>
      </c>
      <c r="D400" s="38"/>
      <c r="E400" s="39"/>
      <c r="F400" s="40">
        <v>4000</v>
      </c>
      <c r="G400" s="40">
        <v>13800</v>
      </c>
      <c r="H400" s="40">
        <v>-9800</v>
      </c>
      <c r="I400" s="41"/>
      <c r="J400" s="42"/>
    </row>
    <row r="401" spans="1:10" ht="22.7" customHeight="1" x14ac:dyDescent="0.2">
      <c r="A401" s="44"/>
      <c r="B401" s="45"/>
      <c r="C401" s="45"/>
      <c r="D401" s="37" t="s">
        <v>416</v>
      </c>
      <c r="E401" s="39"/>
      <c r="F401" s="40">
        <v>4000</v>
      </c>
      <c r="G401" s="40">
        <v>0</v>
      </c>
      <c r="H401" s="40">
        <v>0</v>
      </c>
      <c r="I401" s="41"/>
      <c r="J401" s="42"/>
    </row>
    <row r="402" spans="1:10" ht="22.7" customHeight="1" x14ac:dyDescent="0.2">
      <c r="A402" s="44"/>
      <c r="B402" s="45"/>
      <c r="C402" s="45"/>
      <c r="D402" s="45"/>
      <c r="E402" s="41" t="s">
        <v>293</v>
      </c>
      <c r="F402" s="40">
        <v>4000</v>
      </c>
      <c r="G402" s="40">
        <v>0</v>
      </c>
      <c r="H402" s="40">
        <v>0</v>
      </c>
      <c r="I402" s="41" t="s">
        <v>417</v>
      </c>
      <c r="J402" s="46">
        <v>1500000</v>
      </c>
    </row>
    <row r="403" spans="1:10" ht="22.7" customHeight="1" x14ac:dyDescent="0.2">
      <c r="A403" s="44"/>
      <c r="B403" s="45"/>
      <c r="C403" s="45"/>
      <c r="D403" s="45"/>
      <c r="E403" s="47"/>
      <c r="F403" s="48"/>
      <c r="G403" s="48"/>
      <c r="H403" s="48"/>
      <c r="I403" s="41" t="s">
        <v>418</v>
      </c>
      <c r="J403" s="46">
        <v>1500000</v>
      </c>
    </row>
    <row r="404" spans="1:10" ht="22.7" customHeight="1" x14ac:dyDescent="0.2">
      <c r="A404" s="44"/>
      <c r="B404" s="45"/>
      <c r="C404" s="45"/>
      <c r="D404" s="45"/>
      <c r="E404" s="47"/>
      <c r="F404" s="48"/>
      <c r="G404" s="48"/>
      <c r="H404" s="48"/>
      <c r="I404" s="41" t="s">
        <v>419</v>
      </c>
      <c r="J404" s="46">
        <v>1000000</v>
      </c>
    </row>
    <row r="405" spans="1:10" ht="22.7" customHeight="1" x14ac:dyDescent="0.2">
      <c r="A405" s="37" t="s">
        <v>420</v>
      </c>
      <c r="B405" s="38"/>
      <c r="C405" s="38"/>
      <c r="D405" s="38"/>
      <c r="E405" s="39"/>
      <c r="F405" s="40">
        <v>291446</v>
      </c>
      <c r="G405" s="40">
        <v>284296</v>
      </c>
      <c r="H405" s="40">
        <v>7150</v>
      </c>
      <c r="I405" s="41"/>
      <c r="J405" s="42"/>
    </row>
    <row r="406" spans="1:10" ht="22.7" customHeight="1" x14ac:dyDescent="0.2">
      <c r="A406" s="43"/>
      <c r="B406" s="37" t="s">
        <v>421</v>
      </c>
      <c r="C406" s="38"/>
      <c r="D406" s="38"/>
      <c r="E406" s="39"/>
      <c r="F406" s="40">
        <v>64329</v>
      </c>
      <c r="G406" s="40">
        <v>83564</v>
      </c>
      <c r="H406" s="40">
        <v>-19235</v>
      </c>
      <c r="I406" s="41"/>
      <c r="J406" s="42"/>
    </row>
    <row r="407" spans="1:10" ht="22.7" customHeight="1" x14ac:dyDescent="0.2">
      <c r="A407" s="44"/>
      <c r="B407" s="43"/>
      <c r="C407" s="37" t="s">
        <v>422</v>
      </c>
      <c r="D407" s="38"/>
      <c r="E407" s="39"/>
      <c r="F407" s="40">
        <v>8768</v>
      </c>
      <c r="G407" s="40">
        <v>9124</v>
      </c>
      <c r="H407" s="40">
        <v>-356</v>
      </c>
      <c r="I407" s="41"/>
      <c r="J407" s="42"/>
    </row>
    <row r="408" spans="1:10" ht="22.7" customHeight="1" x14ac:dyDescent="0.2">
      <c r="A408" s="44"/>
      <c r="B408" s="45"/>
      <c r="C408" s="45"/>
      <c r="D408" s="37" t="s">
        <v>423</v>
      </c>
      <c r="E408" s="39"/>
      <c r="F408" s="40">
        <v>3090</v>
      </c>
      <c r="G408" s="40">
        <v>0</v>
      </c>
      <c r="H408" s="40">
        <v>0</v>
      </c>
      <c r="I408" s="41"/>
      <c r="J408" s="42"/>
    </row>
    <row r="409" spans="1:10" ht="22.7" customHeight="1" x14ac:dyDescent="0.2">
      <c r="A409" s="44"/>
      <c r="B409" s="45"/>
      <c r="C409" s="45"/>
      <c r="D409" s="45"/>
      <c r="E409" s="41" t="s">
        <v>203</v>
      </c>
      <c r="F409" s="40">
        <v>3090</v>
      </c>
      <c r="G409" s="40">
        <v>0</v>
      </c>
      <c r="H409" s="40">
        <v>0</v>
      </c>
      <c r="I409" s="41" t="s">
        <v>424</v>
      </c>
      <c r="J409" s="46">
        <v>360000</v>
      </c>
    </row>
    <row r="410" spans="1:10" ht="22.7" customHeight="1" x14ac:dyDescent="0.2">
      <c r="A410" s="44"/>
      <c r="B410" s="45"/>
      <c r="C410" s="45"/>
      <c r="D410" s="45"/>
      <c r="E410" s="47"/>
      <c r="F410" s="48"/>
      <c r="G410" s="48"/>
      <c r="H410" s="48"/>
      <c r="I410" s="41" t="s">
        <v>425</v>
      </c>
      <c r="J410" s="46">
        <v>420000</v>
      </c>
    </row>
    <row r="411" spans="1:10" ht="22.7" customHeight="1" x14ac:dyDescent="0.2">
      <c r="A411" s="44"/>
      <c r="B411" s="45"/>
      <c r="C411" s="45"/>
      <c r="D411" s="45"/>
      <c r="E411" s="47"/>
      <c r="F411" s="48"/>
      <c r="G411" s="48"/>
      <c r="H411" s="48"/>
      <c r="I411" s="41" t="s">
        <v>426</v>
      </c>
      <c r="J411" s="46">
        <v>420000</v>
      </c>
    </row>
    <row r="412" spans="1:10" ht="22.7" customHeight="1" x14ac:dyDescent="0.2">
      <c r="A412" s="44"/>
      <c r="B412" s="45"/>
      <c r="C412" s="45"/>
      <c r="D412" s="45"/>
      <c r="E412" s="47"/>
      <c r="F412" s="48"/>
      <c r="G412" s="48"/>
      <c r="H412" s="48"/>
      <c r="I412" s="41" t="s">
        <v>427</v>
      </c>
      <c r="J412" s="46">
        <v>360000</v>
      </c>
    </row>
    <row r="413" spans="1:10" ht="22.7" customHeight="1" x14ac:dyDescent="0.2">
      <c r="A413" s="44"/>
      <c r="B413" s="45"/>
      <c r="C413" s="45"/>
      <c r="D413" s="45"/>
      <c r="E413" s="47"/>
      <c r="F413" s="48"/>
      <c r="G413" s="48"/>
      <c r="H413" s="48"/>
      <c r="I413" s="41" t="s">
        <v>428</v>
      </c>
      <c r="J413" s="46">
        <v>240000</v>
      </c>
    </row>
    <row r="414" spans="1:10" ht="22.7" customHeight="1" x14ac:dyDescent="0.2">
      <c r="A414" s="44"/>
      <c r="B414" s="45"/>
      <c r="C414" s="45"/>
      <c r="D414" s="45"/>
      <c r="E414" s="47"/>
      <c r="F414" s="48"/>
      <c r="G414" s="48"/>
      <c r="H414" s="48"/>
      <c r="I414" s="41" t="s">
        <v>429</v>
      </c>
      <c r="J414" s="46">
        <v>180000</v>
      </c>
    </row>
    <row r="415" spans="1:10" ht="22.7" customHeight="1" x14ac:dyDescent="0.2">
      <c r="A415" s="44"/>
      <c r="B415" s="45"/>
      <c r="C415" s="45"/>
      <c r="D415" s="45"/>
      <c r="E415" s="47"/>
      <c r="F415" s="48"/>
      <c r="G415" s="48"/>
      <c r="H415" s="48"/>
      <c r="I415" s="41" t="s">
        <v>430</v>
      </c>
      <c r="J415" s="46">
        <v>180000</v>
      </c>
    </row>
    <row r="416" spans="1:10" ht="22.7" customHeight="1" x14ac:dyDescent="0.2">
      <c r="A416" s="44"/>
      <c r="B416" s="45"/>
      <c r="C416" s="45"/>
      <c r="D416" s="45"/>
      <c r="E416" s="47"/>
      <c r="F416" s="48"/>
      <c r="G416" s="48"/>
      <c r="H416" s="48"/>
      <c r="I416" s="41" t="s">
        <v>431</v>
      </c>
      <c r="J416" s="46">
        <v>180000</v>
      </c>
    </row>
    <row r="417" spans="1:10" ht="22.7" customHeight="1" x14ac:dyDescent="0.2">
      <c r="A417" s="44"/>
      <c r="B417" s="45"/>
      <c r="C417" s="45"/>
      <c r="D417" s="45"/>
      <c r="E417" s="47"/>
      <c r="F417" s="48"/>
      <c r="G417" s="48"/>
      <c r="H417" s="48"/>
      <c r="I417" s="41" t="s">
        <v>432</v>
      </c>
      <c r="J417" s="46">
        <v>240000</v>
      </c>
    </row>
    <row r="418" spans="1:10" ht="22.7" customHeight="1" x14ac:dyDescent="0.2">
      <c r="A418" s="44"/>
      <c r="B418" s="45"/>
      <c r="C418" s="45"/>
      <c r="D418" s="45"/>
      <c r="E418" s="47"/>
      <c r="F418" s="48"/>
      <c r="G418" s="48"/>
      <c r="H418" s="48"/>
      <c r="I418" s="41" t="s">
        <v>433</v>
      </c>
      <c r="J418" s="46">
        <v>420000</v>
      </c>
    </row>
    <row r="419" spans="1:10" ht="22.7" customHeight="1" x14ac:dyDescent="0.2">
      <c r="A419" s="44"/>
      <c r="B419" s="45"/>
      <c r="C419" s="45"/>
      <c r="D419" s="45"/>
      <c r="E419" s="47"/>
      <c r="F419" s="48"/>
      <c r="G419" s="48"/>
      <c r="H419" s="48"/>
      <c r="I419" s="41" t="s">
        <v>434</v>
      </c>
      <c r="J419" s="46">
        <v>90000</v>
      </c>
    </row>
    <row r="420" spans="1:10" ht="22.7" customHeight="1" x14ac:dyDescent="0.2">
      <c r="A420" s="44"/>
      <c r="B420" s="45"/>
      <c r="C420" s="45"/>
      <c r="D420" s="37" t="s">
        <v>435</v>
      </c>
      <c r="E420" s="39"/>
      <c r="F420" s="40">
        <v>5678</v>
      </c>
      <c r="G420" s="40">
        <v>0</v>
      </c>
      <c r="H420" s="40">
        <v>0</v>
      </c>
      <c r="I420" s="41"/>
      <c r="J420" s="42"/>
    </row>
    <row r="421" spans="1:10" ht="22.7" customHeight="1" x14ac:dyDescent="0.2">
      <c r="A421" s="44"/>
      <c r="B421" s="45"/>
      <c r="C421" s="45"/>
      <c r="D421" s="45"/>
      <c r="E421" s="41" t="s">
        <v>203</v>
      </c>
      <c r="F421" s="40">
        <v>2390</v>
      </c>
      <c r="G421" s="40">
        <v>0</v>
      </c>
      <c r="H421" s="40">
        <v>0</v>
      </c>
      <c r="I421" s="41" t="s">
        <v>436</v>
      </c>
      <c r="J421" s="46">
        <v>2390000</v>
      </c>
    </row>
    <row r="422" spans="1:10" ht="22.7" customHeight="1" x14ac:dyDescent="0.2">
      <c r="A422" s="44"/>
      <c r="B422" s="45"/>
      <c r="C422" s="45"/>
      <c r="D422" s="45"/>
      <c r="E422" s="41" t="s">
        <v>437</v>
      </c>
      <c r="F422" s="40">
        <v>3288</v>
      </c>
      <c r="G422" s="40">
        <v>0</v>
      </c>
      <c r="H422" s="40">
        <v>0</v>
      </c>
      <c r="I422" s="41" t="s">
        <v>438</v>
      </c>
      <c r="J422" s="46">
        <v>3288000</v>
      </c>
    </row>
    <row r="423" spans="1:10" ht="22.7" customHeight="1" x14ac:dyDescent="0.2">
      <c r="A423" s="44"/>
      <c r="B423" s="43"/>
      <c r="C423" s="37" t="s">
        <v>439</v>
      </c>
      <c r="D423" s="38"/>
      <c r="E423" s="39"/>
      <c r="F423" s="40">
        <v>55561</v>
      </c>
      <c r="G423" s="40">
        <v>74440</v>
      </c>
      <c r="H423" s="40">
        <v>-18879</v>
      </c>
      <c r="I423" s="41"/>
      <c r="J423" s="42"/>
    </row>
    <row r="424" spans="1:10" ht="22.7" customHeight="1" x14ac:dyDescent="0.2">
      <c r="A424" s="44"/>
      <c r="B424" s="45"/>
      <c r="C424" s="45"/>
      <c r="D424" s="37" t="s">
        <v>440</v>
      </c>
      <c r="E424" s="39"/>
      <c r="F424" s="40">
        <v>55441</v>
      </c>
      <c r="G424" s="40">
        <v>0</v>
      </c>
      <c r="H424" s="40">
        <v>0</v>
      </c>
      <c r="I424" s="41"/>
      <c r="J424" s="42"/>
    </row>
    <row r="425" spans="1:10" ht="2.1" customHeight="1" x14ac:dyDescent="0.2"/>
    <row r="426" spans="1:10" ht="25.15" customHeight="1" x14ac:dyDescent="0.2"/>
    <row r="427" spans="1:10" ht="2.1" customHeight="1" x14ac:dyDescent="0.2"/>
    <row r="428" spans="1:10" ht="5.85" customHeight="1" x14ac:dyDescent="0.2"/>
    <row r="429" spans="1:10" ht="17.100000000000001" customHeight="1" x14ac:dyDescent="0.2">
      <c r="A429" s="174" t="s">
        <v>441</v>
      </c>
      <c r="B429" s="174"/>
      <c r="C429" s="174"/>
      <c r="D429" s="174"/>
      <c r="E429" s="174"/>
      <c r="F429" s="174"/>
      <c r="G429" s="174"/>
      <c r="H429" s="174"/>
      <c r="I429" s="35" t="s">
        <v>76</v>
      </c>
      <c r="J429" s="34" t="s">
        <v>32</v>
      </c>
    </row>
    <row r="430" spans="1:10" ht="50.45" customHeight="1" x14ac:dyDescent="0.2"/>
    <row r="431" spans="1:10" ht="32.1" customHeight="1" x14ac:dyDescent="0.2">
      <c r="A431" s="172" t="s">
        <v>98</v>
      </c>
      <c r="B431" s="172"/>
      <c r="C431" s="172"/>
      <c r="D431" s="172"/>
      <c r="E431" s="172"/>
      <c r="F431" s="172"/>
      <c r="G431" s="172"/>
      <c r="H431" s="172"/>
      <c r="I431" s="172"/>
      <c r="J431" s="172"/>
    </row>
    <row r="432" spans="1:10" ht="10.5" customHeight="1" x14ac:dyDescent="0.2"/>
    <row r="433" spans="1:10" ht="17.100000000000001" customHeight="1" x14ac:dyDescent="0.2">
      <c r="A433" s="173" t="s">
        <v>35</v>
      </c>
      <c r="B433" s="173"/>
      <c r="C433" s="173"/>
      <c r="D433" s="173"/>
      <c r="E433" s="34" t="s">
        <v>5</v>
      </c>
      <c r="F433" s="174" t="s">
        <v>9</v>
      </c>
      <c r="G433" s="174"/>
      <c r="H433" s="174"/>
      <c r="I433" s="174"/>
      <c r="J433" s="174"/>
    </row>
    <row r="434" spans="1:10" ht="22.7" customHeight="1" x14ac:dyDescent="0.2">
      <c r="A434" s="175" t="s">
        <v>99</v>
      </c>
      <c r="B434" s="175"/>
      <c r="C434" s="175"/>
      <c r="D434" s="175"/>
      <c r="E434" s="175"/>
      <c r="F434" s="175" t="s">
        <v>3</v>
      </c>
      <c r="G434" s="176" t="s">
        <v>37</v>
      </c>
      <c r="H434" s="176" t="s">
        <v>100</v>
      </c>
      <c r="I434" s="175" t="s">
        <v>38</v>
      </c>
      <c r="J434" s="175"/>
    </row>
    <row r="435" spans="1:10" ht="22.7" customHeight="1" x14ac:dyDescent="0.2">
      <c r="A435" s="36" t="s">
        <v>101</v>
      </c>
      <c r="B435" s="36" t="s">
        <v>102</v>
      </c>
      <c r="C435" s="36" t="s">
        <v>103</v>
      </c>
      <c r="D435" s="36" t="s">
        <v>104</v>
      </c>
      <c r="E435" s="36" t="s">
        <v>42</v>
      </c>
      <c r="F435" s="175"/>
      <c r="G435" s="176"/>
      <c r="H435" s="176"/>
      <c r="I435" s="175"/>
      <c r="J435" s="175"/>
    </row>
    <row r="436" spans="1:10" ht="22.7" customHeight="1" x14ac:dyDescent="0.2">
      <c r="A436" s="44"/>
      <c r="B436" s="45"/>
      <c r="C436" s="45"/>
      <c r="D436" s="45"/>
      <c r="E436" s="41" t="s">
        <v>442</v>
      </c>
      <c r="F436" s="40">
        <v>50930</v>
      </c>
      <c r="G436" s="40">
        <v>0</v>
      </c>
      <c r="H436" s="40">
        <v>0</v>
      </c>
      <c r="I436" s="41" t="s">
        <v>443</v>
      </c>
      <c r="J436" s="46">
        <v>39786000</v>
      </c>
    </row>
    <row r="437" spans="1:10" ht="22.7" customHeight="1" x14ac:dyDescent="0.2">
      <c r="A437" s="44"/>
      <c r="B437" s="45"/>
      <c r="C437" s="45"/>
      <c r="D437" s="45"/>
      <c r="E437" s="47"/>
      <c r="F437" s="48"/>
      <c r="G437" s="48"/>
      <c r="H437" s="48"/>
      <c r="I437" s="41" t="s">
        <v>444</v>
      </c>
      <c r="J437" s="46">
        <v>1511000</v>
      </c>
    </row>
    <row r="438" spans="1:10" ht="22.7" customHeight="1" x14ac:dyDescent="0.2">
      <c r="A438" s="44"/>
      <c r="B438" s="45"/>
      <c r="C438" s="45"/>
      <c r="D438" s="45"/>
      <c r="E438" s="47"/>
      <c r="F438" s="48"/>
      <c r="G438" s="48"/>
      <c r="H438" s="48"/>
      <c r="I438" s="41" t="s">
        <v>445</v>
      </c>
      <c r="J438" s="46">
        <v>6753000</v>
      </c>
    </row>
    <row r="439" spans="1:10" ht="22.7" customHeight="1" x14ac:dyDescent="0.2">
      <c r="A439" s="44"/>
      <c r="B439" s="45"/>
      <c r="C439" s="45"/>
      <c r="D439" s="45"/>
      <c r="E439" s="47"/>
      <c r="F439" s="48"/>
      <c r="G439" s="48"/>
      <c r="H439" s="48"/>
      <c r="I439" s="41" t="s">
        <v>446</v>
      </c>
      <c r="J439" s="46">
        <v>2880000</v>
      </c>
    </row>
    <row r="440" spans="1:10" ht="22.7" customHeight="1" x14ac:dyDescent="0.2">
      <c r="A440" s="44"/>
      <c r="B440" s="45"/>
      <c r="C440" s="45"/>
      <c r="D440" s="45"/>
      <c r="E440" s="41" t="s">
        <v>447</v>
      </c>
      <c r="F440" s="40">
        <v>4511</v>
      </c>
      <c r="G440" s="40">
        <v>0</v>
      </c>
      <c r="H440" s="40">
        <v>0</v>
      </c>
      <c r="I440" s="41" t="s">
        <v>448</v>
      </c>
      <c r="J440" s="46">
        <v>2059000</v>
      </c>
    </row>
    <row r="441" spans="1:10" ht="22.7" customHeight="1" x14ac:dyDescent="0.2">
      <c r="A441" s="44"/>
      <c r="B441" s="45"/>
      <c r="C441" s="45"/>
      <c r="D441" s="45"/>
      <c r="E441" s="47"/>
      <c r="F441" s="48"/>
      <c r="G441" s="48"/>
      <c r="H441" s="48"/>
      <c r="I441" s="41" t="s">
        <v>449</v>
      </c>
      <c r="J441" s="46">
        <v>1400000</v>
      </c>
    </row>
    <row r="442" spans="1:10" ht="22.7" customHeight="1" x14ac:dyDescent="0.2">
      <c r="A442" s="44"/>
      <c r="B442" s="45"/>
      <c r="C442" s="45"/>
      <c r="D442" s="45"/>
      <c r="E442" s="47"/>
      <c r="F442" s="48"/>
      <c r="G442" s="48"/>
      <c r="H442" s="48"/>
      <c r="I442" s="41" t="s">
        <v>450</v>
      </c>
      <c r="J442" s="46">
        <v>717000</v>
      </c>
    </row>
    <row r="443" spans="1:10" ht="22.7" customHeight="1" x14ac:dyDescent="0.2">
      <c r="A443" s="44"/>
      <c r="B443" s="45"/>
      <c r="C443" s="45"/>
      <c r="D443" s="45"/>
      <c r="E443" s="47"/>
      <c r="F443" s="48"/>
      <c r="G443" s="48"/>
      <c r="H443" s="48"/>
      <c r="I443" s="41" t="s">
        <v>451</v>
      </c>
      <c r="J443" s="46">
        <v>335000</v>
      </c>
    </row>
    <row r="444" spans="1:10" ht="22.7" customHeight="1" x14ac:dyDescent="0.2">
      <c r="A444" s="44"/>
      <c r="B444" s="45"/>
      <c r="C444" s="45"/>
      <c r="D444" s="37" t="s">
        <v>452</v>
      </c>
      <c r="E444" s="39"/>
      <c r="F444" s="40">
        <v>120</v>
      </c>
      <c r="G444" s="40">
        <v>0</v>
      </c>
      <c r="H444" s="40">
        <v>0</v>
      </c>
      <c r="I444" s="41"/>
      <c r="J444" s="42"/>
    </row>
    <row r="445" spans="1:10" ht="22.7" customHeight="1" x14ac:dyDescent="0.2">
      <c r="A445" s="44"/>
      <c r="B445" s="45"/>
      <c r="C445" s="45"/>
      <c r="D445" s="45"/>
      <c r="E445" s="41" t="s">
        <v>442</v>
      </c>
      <c r="F445" s="40">
        <v>120</v>
      </c>
      <c r="G445" s="40">
        <v>0</v>
      </c>
      <c r="H445" s="40">
        <v>0</v>
      </c>
      <c r="I445" s="41" t="s">
        <v>453</v>
      </c>
      <c r="J445" s="46">
        <v>120000</v>
      </c>
    </row>
    <row r="446" spans="1:10" ht="22.7" customHeight="1" x14ac:dyDescent="0.2">
      <c r="A446" s="43"/>
      <c r="B446" s="37" t="s">
        <v>454</v>
      </c>
      <c r="C446" s="38"/>
      <c r="D446" s="38"/>
      <c r="E446" s="39"/>
      <c r="F446" s="40">
        <v>225107</v>
      </c>
      <c r="G446" s="40">
        <v>198542</v>
      </c>
      <c r="H446" s="40">
        <v>26565</v>
      </c>
      <c r="I446" s="41"/>
      <c r="J446" s="42"/>
    </row>
    <row r="447" spans="1:10" ht="22.7" customHeight="1" x14ac:dyDescent="0.2">
      <c r="A447" s="44"/>
      <c r="B447" s="43"/>
      <c r="C447" s="37" t="s">
        <v>455</v>
      </c>
      <c r="D447" s="38"/>
      <c r="E447" s="39"/>
      <c r="F447" s="40">
        <v>225107</v>
      </c>
      <c r="G447" s="40">
        <v>198542</v>
      </c>
      <c r="H447" s="40">
        <v>26565</v>
      </c>
      <c r="I447" s="41"/>
      <c r="J447" s="42"/>
    </row>
    <row r="448" spans="1:10" ht="22.7" customHeight="1" x14ac:dyDescent="0.2">
      <c r="A448" s="44"/>
      <c r="B448" s="45"/>
      <c r="C448" s="45"/>
      <c r="D448" s="37" t="s">
        <v>456</v>
      </c>
      <c r="E448" s="39"/>
      <c r="F448" s="40">
        <v>64692</v>
      </c>
      <c r="G448" s="40">
        <v>0</v>
      </c>
      <c r="H448" s="40">
        <v>0</v>
      </c>
      <c r="I448" s="41"/>
      <c r="J448" s="42"/>
    </row>
    <row r="449" spans="1:10" ht="22.7" customHeight="1" x14ac:dyDescent="0.2">
      <c r="A449" s="44"/>
      <c r="B449" s="45"/>
      <c r="C449" s="45"/>
      <c r="D449" s="45"/>
      <c r="E449" s="41" t="s">
        <v>457</v>
      </c>
      <c r="F449" s="40">
        <v>43922</v>
      </c>
      <c r="G449" s="40">
        <v>0</v>
      </c>
      <c r="H449" s="40">
        <v>0</v>
      </c>
      <c r="I449" s="41" t="s">
        <v>458</v>
      </c>
      <c r="J449" s="46">
        <v>43922000</v>
      </c>
    </row>
    <row r="450" spans="1:10" ht="22.7" customHeight="1" x14ac:dyDescent="0.2">
      <c r="A450" s="44"/>
      <c r="B450" s="45"/>
      <c r="C450" s="45"/>
      <c r="D450" s="45"/>
      <c r="E450" s="41" t="s">
        <v>459</v>
      </c>
      <c r="F450" s="40">
        <v>15440</v>
      </c>
      <c r="G450" s="40">
        <v>0</v>
      </c>
      <c r="H450" s="40">
        <v>0</v>
      </c>
      <c r="I450" s="41" t="s">
        <v>460</v>
      </c>
      <c r="J450" s="46">
        <v>15440000</v>
      </c>
    </row>
    <row r="451" spans="1:10" ht="22.7" customHeight="1" x14ac:dyDescent="0.2">
      <c r="A451" s="44"/>
      <c r="B451" s="45"/>
      <c r="C451" s="45"/>
      <c r="D451" s="45"/>
      <c r="E451" s="41" t="s">
        <v>461</v>
      </c>
      <c r="F451" s="40">
        <v>5330</v>
      </c>
      <c r="G451" s="40">
        <v>0</v>
      </c>
      <c r="H451" s="40">
        <v>0</v>
      </c>
      <c r="I451" s="41" t="s">
        <v>462</v>
      </c>
      <c r="J451" s="46">
        <v>200000</v>
      </c>
    </row>
    <row r="452" spans="1:10" ht="22.7" customHeight="1" x14ac:dyDescent="0.2">
      <c r="A452" s="44"/>
      <c r="B452" s="45"/>
      <c r="C452" s="45"/>
      <c r="D452" s="45"/>
      <c r="E452" s="47"/>
      <c r="F452" s="48"/>
      <c r="G452" s="48"/>
      <c r="H452" s="48"/>
      <c r="I452" s="41" t="s">
        <v>463</v>
      </c>
      <c r="J452" s="46">
        <v>4770000</v>
      </c>
    </row>
    <row r="453" spans="1:10" ht="22.7" customHeight="1" x14ac:dyDescent="0.2">
      <c r="A453" s="44"/>
      <c r="B453" s="45"/>
      <c r="C453" s="45"/>
      <c r="D453" s="45"/>
      <c r="E453" s="47"/>
      <c r="F453" s="48"/>
      <c r="G453" s="48"/>
      <c r="H453" s="48"/>
      <c r="I453" s="41" t="s">
        <v>464</v>
      </c>
      <c r="J453" s="46">
        <v>360000</v>
      </c>
    </row>
    <row r="454" spans="1:10" ht="22.7" customHeight="1" x14ac:dyDescent="0.2">
      <c r="A454" s="44"/>
      <c r="B454" s="45"/>
      <c r="C454" s="45"/>
      <c r="D454" s="37" t="s">
        <v>465</v>
      </c>
      <c r="E454" s="39"/>
      <c r="F454" s="40">
        <v>12200</v>
      </c>
      <c r="G454" s="40">
        <v>0</v>
      </c>
      <c r="H454" s="40">
        <v>0</v>
      </c>
      <c r="I454" s="41"/>
      <c r="J454" s="42"/>
    </row>
    <row r="455" spans="1:10" ht="22.7" customHeight="1" x14ac:dyDescent="0.2">
      <c r="A455" s="44"/>
      <c r="B455" s="45"/>
      <c r="C455" s="45"/>
      <c r="D455" s="45"/>
      <c r="E455" s="41" t="s">
        <v>466</v>
      </c>
      <c r="F455" s="40">
        <v>12200</v>
      </c>
      <c r="G455" s="40">
        <v>0</v>
      </c>
      <c r="H455" s="40">
        <v>0</v>
      </c>
      <c r="I455" s="41" t="s">
        <v>467</v>
      </c>
      <c r="J455" s="46">
        <v>12000000</v>
      </c>
    </row>
    <row r="456" spans="1:10" ht="22.7" customHeight="1" x14ac:dyDescent="0.2">
      <c r="A456" s="44"/>
      <c r="B456" s="45"/>
      <c r="C456" s="45"/>
      <c r="D456" s="45"/>
      <c r="E456" s="47"/>
      <c r="F456" s="48"/>
      <c r="G456" s="48"/>
      <c r="H456" s="48"/>
      <c r="I456" s="41" t="s">
        <v>468</v>
      </c>
      <c r="J456" s="46">
        <v>200000</v>
      </c>
    </row>
    <row r="457" spans="1:10" ht="22.7" customHeight="1" x14ac:dyDescent="0.2">
      <c r="A457" s="44"/>
      <c r="B457" s="45"/>
      <c r="C457" s="45"/>
      <c r="D457" s="37" t="s">
        <v>469</v>
      </c>
      <c r="E457" s="39"/>
      <c r="F457" s="40">
        <v>75081</v>
      </c>
      <c r="G457" s="40">
        <v>0</v>
      </c>
      <c r="H457" s="40">
        <v>0</v>
      </c>
      <c r="I457" s="41"/>
      <c r="J457" s="42"/>
    </row>
    <row r="458" spans="1:10" ht="22.7" customHeight="1" x14ac:dyDescent="0.2">
      <c r="A458" s="44"/>
      <c r="B458" s="45"/>
      <c r="C458" s="45"/>
      <c r="D458" s="45"/>
      <c r="E458" s="41" t="s">
        <v>293</v>
      </c>
      <c r="F458" s="40">
        <v>75081</v>
      </c>
      <c r="G458" s="40">
        <v>0</v>
      </c>
      <c r="H458" s="40">
        <v>0</v>
      </c>
      <c r="I458" s="41" t="s">
        <v>470</v>
      </c>
      <c r="J458" s="46">
        <v>10800000</v>
      </c>
    </row>
    <row r="459" spans="1:10" ht="22.7" customHeight="1" x14ac:dyDescent="0.2">
      <c r="A459" s="44"/>
      <c r="B459" s="45"/>
      <c r="C459" s="45"/>
      <c r="D459" s="45"/>
      <c r="E459" s="47"/>
      <c r="F459" s="48"/>
      <c r="G459" s="48"/>
      <c r="H459" s="48"/>
      <c r="I459" s="41" t="s">
        <v>471</v>
      </c>
      <c r="J459" s="46">
        <v>60000000</v>
      </c>
    </row>
    <row r="460" spans="1:10" ht="22.7" customHeight="1" x14ac:dyDescent="0.2">
      <c r="A460" s="44"/>
      <c r="B460" s="45"/>
      <c r="C460" s="45"/>
      <c r="D460" s="45"/>
      <c r="E460" s="47"/>
      <c r="F460" s="48"/>
      <c r="G460" s="48"/>
      <c r="H460" s="48"/>
      <c r="I460" s="41" t="s">
        <v>472</v>
      </c>
      <c r="J460" s="46">
        <v>1000000</v>
      </c>
    </row>
    <row r="461" spans="1:10" ht="22.7" customHeight="1" x14ac:dyDescent="0.2">
      <c r="A461" s="44"/>
      <c r="B461" s="45"/>
      <c r="C461" s="45"/>
      <c r="D461" s="45"/>
      <c r="E461" s="47"/>
      <c r="F461" s="48"/>
      <c r="G461" s="48"/>
      <c r="H461" s="48"/>
      <c r="I461" s="41" t="s">
        <v>473</v>
      </c>
      <c r="J461" s="46">
        <v>750000</v>
      </c>
    </row>
    <row r="462" spans="1:10" ht="22.7" customHeight="1" x14ac:dyDescent="0.2">
      <c r="A462" s="44"/>
      <c r="B462" s="45"/>
      <c r="C462" s="45"/>
      <c r="D462" s="45"/>
      <c r="E462" s="47"/>
      <c r="F462" s="48"/>
      <c r="G462" s="48"/>
      <c r="H462" s="48"/>
      <c r="I462" s="41" t="s">
        <v>474</v>
      </c>
      <c r="J462" s="46">
        <v>2531000</v>
      </c>
    </row>
    <row r="463" spans="1:10" ht="22.7" customHeight="1" x14ac:dyDescent="0.2">
      <c r="A463" s="44"/>
      <c r="B463" s="45"/>
      <c r="C463" s="45"/>
      <c r="D463" s="37" t="s">
        <v>475</v>
      </c>
      <c r="E463" s="39"/>
      <c r="F463" s="40">
        <v>17424</v>
      </c>
      <c r="G463" s="40">
        <v>0</v>
      </c>
      <c r="H463" s="40">
        <v>0</v>
      </c>
      <c r="I463" s="41"/>
      <c r="J463" s="42"/>
    </row>
    <row r="464" spans="1:10" ht="2.1" customHeight="1" x14ac:dyDescent="0.2"/>
    <row r="465" spans="1:10" ht="25.15" customHeight="1" x14ac:dyDescent="0.2"/>
    <row r="466" spans="1:10" ht="2.1" customHeight="1" x14ac:dyDescent="0.2"/>
    <row r="467" spans="1:10" ht="5.85" customHeight="1" x14ac:dyDescent="0.2"/>
    <row r="468" spans="1:10" ht="17.100000000000001" customHeight="1" x14ac:dyDescent="0.2">
      <c r="A468" s="174" t="s">
        <v>476</v>
      </c>
      <c r="B468" s="174"/>
      <c r="C468" s="174"/>
      <c r="D468" s="174"/>
      <c r="E468" s="174"/>
      <c r="F468" s="174"/>
      <c r="G468" s="174"/>
      <c r="H468" s="174"/>
      <c r="I468" s="35" t="s">
        <v>76</v>
      </c>
      <c r="J468" s="34" t="s">
        <v>32</v>
      </c>
    </row>
    <row r="469" spans="1:10" ht="50.45" customHeight="1" x14ac:dyDescent="0.2"/>
    <row r="470" spans="1:10" ht="32.1" customHeight="1" x14ac:dyDescent="0.2">
      <c r="A470" s="172" t="s">
        <v>98</v>
      </c>
      <c r="B470" s="172"/>
      <c r="C470" s="172"/>
      <c r="D470" s="172"/>
      <c r="E470" s="172"/>
      <c r="F470" s="172"/>
      <c r="G470" s="172"/>
      <c r="H470" s="172"/>
      <c r="I470" s="172"/>
      <c r="J470" s="172"/>
    </row>
    <row r="471" spans="1:10" ht="10.5" customHeight="1" x14ac:dyDescent="0.2"/>
    <row r="472" spans="1:10" ht="17.100000000000001" customHeight="1" x14ac:dyDescent="0.2">
      <c r="A472" s="173" t="s">
        <v>35</v>
      </c>
      <c r="B472" s="173"/>
      <c r="C472" s="173"/>
      <c r="D472" s="173"/>
      <c r="E472" s="34" t="s">
        <v>5</v>
      </c>
      <c r="F472" s="174" t="s">
        <v>9</v>
      </c>
      <c r="G472" s="174"/>
      <c r="H472" s="174"/>
      <c r="I472" s="174"/>
      <c r="J472" s="174"/>
    </row>
    <row r="473" spans="1:10" ht="22.7" customHeight="1" x14ac:dyDescent="0.2">
      <c r="A473" s="175" t="s">
        <v>99</v>
      </c>
      <c r="B473" s="175"/>
      <c r="C473" s="175"/>
      <c r="D473" s="175"/>
      <c r="E473" s="175"/>
      <c r="F473" s="175" t="s">
        <v>3</v>
      </c>
      <c r="G473" s="176" t="s">
        <v>37</v>
      </c>
      <c r="H473" s="176" t="s">
        <v>100</v>
      </c>
      <c r="I473" s="175" t="s">
        <v>38</v>
      </c>
      <c r="J473" s="175"/>
    </row>
    <row r="474" spans="1:10" ht="22.7" customHeight="1" x14ac:dyDescent="0.2">
      <c r="A474" s="36" t="s">
        <v>101</v>
      </c>
      <c r="B474" s="36" t="s">
        <v>102</v>
      </c>
      <c r="C474" s="36" t="s">
        <v>103</v>
      </c>
      <c r="D474" s="36" t="s">
        <v>104</v>
      </c>
      <c r="E474" s="36" t="s">
        <v>42</v>
      </c>
      <c r="F474" s="175"/>
      <c r="G474" s="176"/>
      <c r="H474" s="176"/>
      <c r="I474" s="175"/>
      <c r="J474" s="175"/>
    </row>
    <row r="475" spans="1:10" ht="22.7" customHeight="1" x14ac:dyDescent="0.2">
      <c r="A475" s="44"/>
      <c r="B475" s="45"/>
      <c r="C475" s="45"/>
      <c r="D475" s="45"/>
      <c r="E475" s="41" t="s">
        <v>293</v>
      </c>
      <c r="F475" s="40">
        <v>17424</v>
      </c>
      <c r="G475" s="40">
        <v>0</v>
      </c>
      <c r="H475" s="40">
        <v>0</v>
      </c>
      <c r="I475" s="41" t="s">
        <v>477</v>
      </c>
      <c r="J475" s="46">
        <v>17424000</v>
      </c>
    </row>
    <row r="476" spans="1:10" ht="22.7" customHeight="1" x14ac:dyDescent="0.2">
      <c r="A476" s="44"/>
      <c r="B476" s="45"/>
      <c r="C476" s="45"/>
      <c r="D476" s="37" t="s">
        <v>478</v>
      </c>
      <c r="E476" s="39"/>
      <c r="F476" s="40">
        <v>15600</v>
      </c>
      <c r="G476" s="40">
        <v>0</v>
      </c>
      <c r="H476" s="40">
        <v>0</v>
      </c>
      <c r="I476" s="41"/>
      <c r="J476" s="42"/>
    </row>
    <row r="477" spans="1:10" ht="22.7" customHeight="1" x14ac:dyDescent="0.2">
      <c r="A477" s="44"/>
      <c r="B477" s="45"/>
      <c r="C477" s="45"/>
      <c r="D477" s="45"/>
      <c r="E477" s="41" t="s">
        <v>293</v>
      </c>
      <c r="F477" s="40">
        <v>15600</v>
      </c>
      <c r="G477" s="40">
        <v>0</v>
      </c>
      <c r="H477" s="40">
        <v>0</v>
      </c>
      <c r="I477" s="41" t="s">
        <v>479</v>
      </c>
      <c r="J477" s="46">
        <v>15600000</v>
      </c>
    </row>
    <row r="478" spans="1:10" ht="22.7" customHeight="1" x14ac:dyDescent="0.2">
      <c r="A478" s="44"/>
      <c r="B478" s="45"/>
      <c r="C478" s="45"/>
      <c r="D478" s="37" t="s">
        <v>480</v>
      </c>
      <c r="E478" s="39"/>
      <c r="F478" s="40">
        <v>8320</v>
      </c>
      <c r="G478" s="40">
        <v>0</v>
      </c>
      <c r="H478" s="40">
        <v>0</v>
      </c>
      <c r="I478" s="41"/>
      <c r="J478" s="42"/>
    </row>
    <row r="479" spans="1:10" ht="22.7" customHeight="1" x14ac:dyDescent="0.2">
      <c r="A479" s="44"/>
      <c r="B479" s="45"/>
      <c r="C479" s="45"/>
      <c r="D479" s="45"/>
      <c r="E479" s="41" t="s">
        <v>293</v>
      </c>
      <c r="F479" s="40">
        <v>8320</v>
      </c>
      <c r="G479" s="40">
        <v>0</v>
      </c>
      <c r="H479" s="40">
        <v>0</v>
      </c>
      <c r="I479" s="41" t="s">
        <v>481</v>
      </c>
      <c r="J479" s="46">
        <v>4800000</v>
      </c>
    </row>
    <row r="480" spans="1:10" ht="22.7" customHeight="1" x14ac:dyDescent="0.2">
      <c r="A480" s="44"/>
      <c r="B480" s="45"/>
      <c r="C480" s="45"/>
      <c r="D480" s="45"/>
      <c r="E480" s="47"/>
      <c r="F480" s="48"/>
      <c r="G480" s="48"/>
      <c r="H480" s="48"/>
      <c r="I480" s="41" t="s">
        <v>482</v>
      </c>
      <c r="J480" s="46">
        <v>1200000</v>
      </c>
    </row>
    <row r="481" spans="1:10" ht="22.7" customHeight="1" x14ac:dyDescent="0.2">
      <c r="A481" s="44"/>
      <c r="B481" s="45"/>
      <c r="C481" s="45"/>
      <c r="D481" s="45"/>
      <c r="E481" s="47"/>
      <c r="F481" s="48"/>
      <c r="G481" s="48"/>
      <c r="H481" s="48"/>
      <c r="I481" s="41" t="s">
        <v>483</v>
      </c>
      <c r="J481" s="46">
        <v>1320000</v>
      </c>
    </row>
    <row r="482" spans="1:10" ht="22.7" customHeight="1" x14ac:dyDescent="0.2">
      <c r="A482" s="44"/>
      <c r="B482" s="45"/>
      <c r="C482" s="45"/>
      <c r="D482" s="45"/>
      <c r="E482" s="47"/>
      <c r="F482" s="48"/>
      <c r="G482" s="48"/>
      <c r="H482" s="48"/>
      <c r="I482" s="41" t="s">
        <v>484</v>
      </c>
      <c r="J482" s="46">
        <v>1000000</v>
      </c>
    </row>
    <row r="483" spans="1:10" ht="22.7" customHeight="1" x14ac:dyDescent="0.2">
      <c r="A483" s="44"/>
      <c r="B483" s="45"/>
      <c r="C483" s="45"/>
      <c r="D483" s="37" t="s">
        <v>485</v>
      </c>
      <c r="E483" s="39"/>
      <c r="F483" s="40">
        <v>17510</v>
      </c>
      <c r="G483" s="40">
        <v>0</v>
      </c>
      <c r="H483" s="40">
        <v>0</v>
      </c>
      <c r="I483" s="41"/>
      <c r="J483" s="42"/>
    </row>
    <row r="484" spans="1:10" ht="22.7" customHeight="1" x14ac:dyDescent="0.2">
      <c r="A484" s="44"/>
      <c r="B484" s="45"/>
      <c r="C484" s="45"/>
      <c r="D484" s="45"/>
      <c r="E484" s="41" t="s">
        <v>293</v>
      </c>
      <c r="F484" s="40">
        <v>17510</v>
      </c>
      <c r="G484" s="40">
        <v>0</v>
      </c>
      <c r="H484" s="40">
        <v>0</v>
      </c>
      <c r="I484" s="41" t="s">
        <v>486</v>
      </c>
      <c r="J484" s="46">
        <v>12000000</v>
      </c>
    </row>
    <row r="485" spans="1:10" ht="22.7" customHeight="1" x14ac:dyDescent="0.2">
      <c r="A485" s="44"/>
      <c r="B485" s="45"/>
      <c r="C485" s="45"/>
      <c r="D485" s="45"/>
      <c r="E485" s="47"/>
      <c r="F485" s="48"/>
      <c r="G485" s="48"/>
      <c r="H485" s="48"/>
      <c r="I485" s="41" t="s">
        <v>487</v>
      </c>
      <c r="J485" s="46">
        <v>1500000</v>
      </c>
    </row>
    <row r="486" spans="1:10" ht="22.7" customHeight="1" x14ac:dyDescent="0.2">
      <c r="A486" s="44"/>
      <c r="B486" s="45"/>
      <c r="C486" s="45"/>
      <c r="D486" s="45"/>
      <c r="E486" s="47"/>
      <c r="F486" s="48"/>
      <c r="G486" s="48"/>
      <c r="H486" s="48"/>
      <c r="I486" s="41" t="s">
        <v>488</v>
      </c>
      <c r="J486" s="46">
        <v>1350000</v>
      </c>
    </row>
    <row r="487" spans="1:10" ht="22.7" customHeight="1" x14ac:dyDescent="0.2">
      <c r="A487" s="44"/>
      <c r="B487" s="45"/>
      <c r="C487" s="45"/>
      <c r="D487" s="45"/>
      <c r="E487" s="47"/>
      <c r="F487" s="48"/>
      <c r="G487" s="48"/>
      <c r="H487" s="48"/>
      <c r="I487" s="41" t="s">
        <v>489</v>
      </c>
      <c r="J487" s="46">
        <v>500000</v>
      </c>
    </row>
    <row r="488" spans="1:10" ht="22.7" customHeight="1" x14ac:dyDescent="0.2">
      <c r="A488" s="44"/>
      <c r="B488" s="45"/>
      <c r="C488" s="45"/>
      <c r="D488" s="45"/>
      <c r="E488" s="47"/>
      <c r="F488" s="48"/>
      <c r="G488" s="48"/>
      <c r="H488" s="48"/>
      <c r="I488" s="41" t="s">
        <v>490</v>
      </c>
      <c r="J488" s="46">
        <v>960000</v>
      </c>
    </row>
    <row r="489" spans="1:10" ht="22.7" customHeight="1" x14ac:dyDescent="0.2">
      <c r="A489" s="44"/>
      <c r="B489" s="45"/>
      <c r="C489" s="45"/>
      <c r="D489" s="45"/>
      <c r="E489" s="47"/>
      <c r="F489" s="48"/>
      <c r="G489" s="48"/>
      <c r="H489" s="48"/>
      <c r="I489" s="41" t="s">
        <v>491</v>
      </c>
      <c r="J489" s="46">
        <v>1200000</v>
      </c>
    </row>
    <row r="490" spans="1:10" ht="22.7" customHeight="1" x14ac:dyDescent="0.2">
      <c r="A490" s="44"/>
      <c r="B490" s="45"/>
      <c r="C490" s="45"/>
      <c r="D490" s="37" t="s">
        <v>492</v>
      </c>
      <c r="E490" s="39"/>
      <c r="F490" s="40">
        <v>14280</v>
      </c>
      <c r="G490" s="40">
        <v>0</v>
      </c>
      <c r="H490" s="40">
        <v>0</v>
      </c>
      <c r="I490" s="41"/>
      <c r="J490" s="42"/>
    </row>
    <row r="491" spans="1:10" ht="22.7" customHeight="1" x14ac:dyDescent="0.2">
      <c r="A491" s="44"/>
      <c r="B491" s="45"/>
      <c r="C491" s="45"/>
      <c r="D491" s="45"/>
      <c r="E491" s="41" t="s">
        <v>293</v>
      </c>
      <c r="F491" s="40">
        <v>3000</v>
      </c>
      <c r="G491" s="40">
        <v>0</v>
      </c>
      <c r="H491" s="40">
        <v>0</v>
      </c>
      <c r="I491" s="41" t="s">
        <v>493</v>
      </c>
      <c r="J491" s="46">
        <v>3000000</v>
      </c>
    </row>
    <row r="492" spans="1:10" ht="22.7" customHeight="1" x14ac:dyDescent="0.2">
      <c r="A492" s="44"/>
      <c r="B492" s="45"/>
      <c r="C492" s="45"/>
      <c r="D492" s="45"/>
      <c r="E492" s="41" t="s">
        <v>494</v>
      </c>
      <c r="F492" s="40">
        <v>9600</v>
      </c>
      <c r="G492" s="40">
        <v>0</v>
      </c>
      <c r="H492" s="40">
        <v>0</v>
      </c>
      <c r="I492" s="41" t="s">
        <v>495</v>
      </c>
      <c r="J492" s="46">
        <v>9600000</v>
      </c>
    </row>
    <row r="493" spans="1:10" ht="22.7" customHeight="1" x14ac:dyDescent="0.2">
      <c r="A493" s="44"/>
      <c r="B493" s="45"/>
      <c r="C493" s="45"/>
      <c r="D493" s="45"/>
      <c r="E493" s="41" t="s">
        <v>496</v>
      </c>
      <c r="F493" s="40">
        <v>1680</v>
      </c>
      <c r="G493" s="40">
        <v>0</v>
      </c>
      <c r="H493" s="40">
        <v>0</v>
      </c>
      <c r="I493" s="41" t="s">
        <v>497</v>
      </c>
      <c r="J493" s="46">
        <v>240000</v>
      </c>
    </row>
    <row r="494" spans="1:10" ht="22.7" customHeight="1" x14ac:dyDescent="0.2">
      <c r="A494" s="44"/>
      <c r="B494" s="45"/>
      <c r="C494" s="45"/>
      <c r="D494" s="45"/>
      <c r="E494" s="47"/>
      <c r="F494" s="48"/>
      <c r="G494" s="48"/>
      <c r="H494" s="48"/>
      <c r="I494" s="41" t="s">
        <v>498</v>
      </c>
      <c r="J494" s="46">
        <v>1440000</v>
      </c>
    </row>
    <row r="495" spans="1:10" ht="22.7" customHeight="1" x14ac:dyDescent="0.2">
      <c r="A495" s="43"/>
      <c r="B495" s="37" t="s">
        <v>499</v>
      </c>
      <c r="C495" s="38"/>
      <c r="D495" s="38"/>
      <c r="E495" s="39"/>
      <c r="F495" s="40">
        <v>2010</v>
      </c>
      <c r="G495" s="40">
        <v>2190</v>
      </c>
      <c r="H495" s="40">
        <v>-180</v>
      </c>
      <c r="I495" s="41"/>
      <c r="J495" s="42"/>
    </row>
    <row r="496" spans="1:10" ht="22.7" customHeight="1" x14ac:dyDescent="0.2">
      <c r="A496" s="44"/>
      <c r="B496" s="43"/>
      <c r="C496" s="37" t="s">
        <v>500</v>
      </c>
      <c r="D496" s="38"/>
      <c r="E496" s="39"/>
      <c r="F496" s="40">
        <v>360</v>
      </c>
      <c r="G496" s="40">
        <v>540</v>
      </c>
      <c r="H496" s="40">
        <v>-180</v>
      </c>
      <c r="I496" s="41"/>
      <c r="J496" s="42"/>
    </row>
    <row r="497" spans="1:10" ht="22.7" customHeight="1" x14ac:dyDescent="0.2">
      <c r="A497" s="44"/>
      <c r="B497" s="45"/>
      <c r="C497" s="45"/>
      <c r="D497" s="37" t="s">
        <v>500</v>
      </c>
      <c r="E497" s="39"/>
      <c r="F497" s="40">
        <v>360</v>
      </c>
      <c r="G497" s="40">
        <v>0</v>
      </c>
      <c r="H497" s="40">
        <v>0</v>
      </c>
      <c r="I497" s="41"/>
      <c r="J497" s="42"/>
    </row>
    <row r="498" spans="1:10" ht="22.7" customHeight="1" x14ac:dyDescent="0.2">
      <c r="A498" s="44"/>
      <c r="B498" s="45"/>
      <c r="C498" s="45"/>
      <c r="D498" s="45"/>
      <c r="E498" s="41" t="s">
        <v>203</v>
      </c>
      <c r="F498" s="40">
        <v>360</v>
      </c>
      <c r="G498" s="40">
        <v>0</v>
      </c>
      <c r="H498" s="40">
        <v>0</v>
      </c>
      <c r="I498" s="41" t="s">
        <v>501</v>
      </c>
      <c r="J498" s="46">
        <v>360000</v>
      </c>
    </row>
    <row r="499" spans="1:10" ht="22.7" customHeight="1" x14ac:dyDescent="0.2">
      <c r="A499" s="44"/>
      <c r="B499" s="43"/>
      <c r="C499" s="37" t="s">
        <v>502</v>
      </c>
      <c r="D499" s="38"/>
      <c r="E499" s="39"/>
      <c r="F499" s="40">
        <v>1650</v>
      </c>
      <c r="G499" s="40">
        <v>1650</v>
      </c>
      <c r="H499" s="40">
        <v>0</v>
      </c>
      <c r="I499" s="41"/>
      <c r="J499" s="42"/>
    </row>
    <row r="500" spans="1:10" ht="22.7" customHeight="1" x14ac:dyDescent="0.2">
      <c r="A500" s="44"/>
      <c r="B500" s="45"/>
      <c r="C500" s="45"/>
      <c r="D500" s="37" t="s">
        <v>503</v>
      </c>
      <c r="E500" s="39"/>
      <c r="F500" s="40">
        <v>1650</v>
      </c>
      <c r="G500" s="40">
        <v>0</v>
      </c>
      <c r="H500" s="40">
        <v>0</v>
      </c>
      <c r="I500" s="41"/>
      <c r="J500" s="42"/>
    </row>
    <row r="501" spans="1:10" ht="22.7" customHeight="1" x14ac:dyDescent="0.2">
      <c r="A501" s="44"/>
      <c r="B501" s="45"/>
      <c r="C501" s="45"/>
      <c r="D501" s="45"/>
      <c r="E501" s="41" t="s">
        <v>197</v>
      </c>
      <c r="F501" s="40">
        <v>1650</v>
      </c>
      <c r="G501" s="40">
        <v>0</v>
      </c>
      <c r="H501" s="40">
        <v>0</v>
      </c>
      <c r="I501" s="41" t="s">
        <v>504</v>
      </c>
      <c r="J501" s="46">
        <v>500000</v>
      </c>
    </row>
    <row r="502" spans="1:10" ht="22.7" customHeight="1" x14ac:dyDescent="0.2">
      <c r="A502" s="44"/>
      <c r="B502" s="45"/>
      <c r="C502" s="45"/>
      <c r="D502" s="45"/>
      <c r="E502" s="47"/>
      <c r="F502" s="48"/>
      <c r="G502" s="48"/>
      <c r="H502" s="48"/>
      <c r="I502" s="41" t="s">
        <v>505</v>
      </c>
      <c r="J502" s="46">
        <v>150000</v>
      </c>
    </row>
    <row r="503" spans="1:10" ht="2.1" customHeight="1" x14ac:dyDescent="0.2"/>
    <row r="504" spans="1:10" ht="25.15" customHeight="1" x14ac:dyDescent="0.2"/>
    <row r="505" spans="1:10" ht="2.1" customHeight="1" x14ac:dyDescent="0.2"/>
    <row r="506" spans="1:10" ht="5.85" customHeight="1" x14ac:dyDescent="0.2"/>
    <row r="507" spans="1:10" ht="17.100000000000001" customHeight="1" x14ac:dyDescent="0.2">
      <c r="A507" s="174" t="s">
        <v>506</v>
      </c>
      <c r="B507" s="174"/>
      <c r="C507" s="174"/>
      <c r="D507" s="174"/>
      <c r="E507" s="174"/>
      <c r="F507" s="174"/>
      <c r="G507" s="174"/>
      <c r="H507" s="174"/>
      <c r="I507" s="35" t="s">
        <v>76</v>
      </c>
      <c r="J507" s="34" t="s">
        <v>32</v>
      </c>
    </row>
    <row r="508" spans="1:10" ht="50.45" customHeight="1" x14ac:dyDescent="0.2"/>
    <row r="509" spans="1:10" ht="32.1" customHeight="1" x14ac:dyDescent="0.2">
      <c r="A509" s="172" t="s">
        <v>98</v>
      </c>
      <c r="B509" s="172"/>
      <c r="C509" s="172"/>
      <c r="D509" s="172"/>
      <c r="E509" s="172"/>
      <c r="F509" s="172"/>
      <c r="G509" s="172"/>
      <c r="H509" s="172"/>
      <c r="I509" s="172"/>
      <c r="J509" s="172"/>
    </row>
    <row r="510" spans="1:10" ht="10.5" customHeight="1" x14ac:dyDescent="0.2"/>
    <row r="511" spans="1:10" ht="17.100000000000001" customHeight="1" x14ac:dyDescent="0.2">
      <c r="A511" s="173" t="s">
        <v>35</v>
      </c>
      <c r="B511" s="173"/>
      <c r="C511" s="173"/>
      <c r="D511" s="173"/>
      <c r="E511" s="34" t="s">
        <v>5</v>
      </c>
      <c r="F511" s="174" t="s">
        <v>9</v>
      </c>
      <c r="G511" s="174"/>
      <c r="H511" s="174"/>
      <c r="I511" s="174"/>
      <c r="J511" s="174"/>
    </row>
    <row r="512" spans="1:10" ht="22.7" customHeight="1" x14ac:dyDescent="0.2">
      <c r="A512" s="175" t="s">
        <v>99</v>
      </c>
      <c r="B512" s="175"/>
      <c r="C512" s="175"/>
      <c r="D512" s="175"/>
      <c r="E512" s="175"/>
      <c r="F512" s="175" t="s">
        <v>3</v>
      </c>
      <c r="G512" s="176" t="s">
        <v>37</v>
      </c>
      <c r="H512" s="176" t="s">
        <v>100</v>
      </c>
      <c r="I512" s="175" t="s">
        <v>38</v>
      </c>
      <c r="J512" s="175"/>
    </row>
    <row r="513" spans="1:10" ht="22.7" customHeight="1" x14ac:dyDescent="0.2">
      <c r="A513" s="36" t="s">
        <v>101</v>
      </c>
      <c r="B513" s="36" t="s">
        <v>102</v>
      </c>
      <c r="C513" s="36" t="s">
        <v>103</v>
      </c>
      <c r="D513" s="36" t="s">
        <v>104</v>
      </c>
      <c r="E513" s="36" t="s">
        <v>42</v>
      </c>
      <c r="F513" s="175"/>
      <c r="G513" s="176"/>
      <c r="H513" s="176"/>
      <c r="I513" s="175"/>
      <c r="J513" s="175"/>
    </row>
    <row r="514" spans="1:10" ht="22.7" customHeight="1" x14ac:dyDescent="0.2">
      <c r="A514" s="44"/>
      <c r="B514" s="45"/>
      <c r="C514" s="45"/>
      <c r="D514" s="45"/>
      <c r="E514" s="47"/>
      <c r="F514" s="48"/>
      <c r="G514" s="48"/>
      <c r="H514" s="48"/>
      <c r="I514" s="41" t="s">
        <v>507</v>
      </c>
      <c r="J514" s="46">
        <v>1000000</v>
      </c>
    </row>
    <row r="515" spans="1:10" ht="22.7" customHeight="1" x14ac:dyDescent="0.2">
      <c r="A515" s="175" t="s">
        <v>508</v>
      </c>
      <c r="B515" s="175"/>
      <c r="C515" s="175"/>
      <c r="D515" s="175"/>
      <c r="E515" s="175"/>
      <c r="F515" s="50">
        <v>3938087</v>
      </c>
      <c r="G515" s="50">
        <v>3905223</v>
      </c>
      <c r="H515" s="51">
        <v>32864</v>
      </c>
      <c r="I515" s="177"/>
      <c r="J515" s="177"/>
    </row>
    <row r="516" spans="1:10" ht="2.1" customHeight="1" x14ac:dyDescent="0.2"/>
    <row r="517" spans="1:10" ht="409.6" customHeight="1" x14ac:dyDescent="0.2"/>
    <row r="518" spans="1:10" ht="2.1" customHeight="1" x14ac:dyDescent="0.2"/>
    <row r="519" spans="1:10" ht="5.85" customHeight="1" x14ac:dyDescent="0.2"/>
    <row r="520" spans="1:10" ht="17.100000000000001" customHeight="1" x14ac:dyDescent="0.2">
      <c r="A520" s="174" t="s">
        <v>509</v>
      </c>
      <c r="B520" s="174"/>
      <c r="C520" s="174"/>
      <c r="D520" s="174"/>
      <c r="E520" s="174"/>
      <c r="F520" s="174"/>
      <c r="G520" s="174"/>
      <c r="H520" s="174"/>
      <c r="I520" s="35" t="s">
        <v>76</v>
      </c>
      <c r="J520" s="34" t="s">
        <v>32</v>
      </c>
    </row>
  </sheetData>
  <mergeCells count="128">
    <mergeCell ref="A515:E515"/>
    <mergeCell ref="I515:J515"/>
    <mergeCell ref="A520:H520"/>
    <mergeCell ref="A507:H507"/>
    <mergeCell ref="A509:J509"/>
    <mergeCell ref="A511:D511"/>
    <mergeCell ref="F511:J511"/>
    <mergeCell ref="A512:E512"/>
    <mergeCell ref="F512:F513"/>
    <mergeCell ref="G512:G513"/>
    <mergeCell ref="H512:H513"/>
    <mergeCell ref="I512:J513"/>
    <mergeCell ref="A468:H468"/>
    <mergeCell ref="A470:J470"/>
    <mergeCell ref="A472:D472"/>
    <mergeCell ref="F472:J472"/>
    <mergeCell ref="A473:E473"/>
    <mergeCell ref="F473:F474"/>
    <mergeCell ref="G473:G474"/>
    <mergeCell ref="H473:H474"/>
    <mergeCell ref="A392:J392"/>
    <mergeCell ref="A394:D394"/>
    <mergeCell ref="F394:J394"/>
    <mergeCell ref="A395:E395"/>
    <mergeCell ref="F395:F396"/>
    <mergeCell ref="G395:G396"/>
    <mergeCell ref="H395:H396"/>
    <mergeCell ref="I395:J396"/>
    <mergeCell ref="I473:J474"/>
    <mergeCell ref="A429:H429"/>
    <mergeCell ref="A431:J431"/>
    <mergeCell ref="A433:D433"/>
    <mergeCell ref="F433:J433"/>
    <mergeCell ref="A434:E434"/>
    <mergeCell ref="F434:F435"/>
    <mergeCell ref="G434:G435"/>
    <mergeCell ref="H434:H435"/>
    <mergeCell ref="I434:J435"/>
    <mergeCell ref="A353:J353"/>
    <mergeCell ref="A355:D355"/>
    <mergeCell ref="F355:J355"/>
    <mergeCell ref="A356:E356"/>
    <mergeCell ref="F356:F357"/>
    <mergeCell ref="G356:G357"/>
    <mergeCell ref="H356:H357"/>
    <mergeCell ref="I356:J357"/>
    <mergeCell ref="A390:H390"/>
    <mergeCell ref="A314:J314"/>
    <mergeCell ref="A316:D316"/>
    <mergeCell ref="F316:J316"/>
    <mergeCell ref="A317:E317"/>
    <mergeCell ref="F317:F318"/>
    <mergeCell ref="G317:G318"/>
    <mergeCell ref="H317:H318"/>
    <mergeCell ref="I317:J318"/>
    <mergeCell ref="A351:H351"/>
    <mergeCell ref="A275:J275"/>
    <mergeCell ref="A277:D277"/>
    <mergeCell ref="F277:J277"/>
    <mergeCell ref="A278:E278"/>
    <mergeCell ref="F278:F279"/>
    <mergeCell ref="G278:G279"/>
    <mergeCell ref="H278:H279"/>
    <mergeCell ref="I278:J279"/>
    <mergeCell ref="A312:H312"/>
    <mergeCell ref="A236:J236"/>
    <mergeCell ref="A238:D238"/>
    <mergeCell ref="F238:J238"/>
    <mergeCell ref="A239:E239"/>
    <mergeCell ref="F239:F240"/>
    <mergeCell ref="G239:G240"/>
    <mergeCell ref="H239:H240"/>
    <mergeCell ref="I239:J240"/>
    <mergeCell ref="A273:H273"/>
    <mergeCell ref="A197:J197"/>
    <mergeCell ref="A199:D199"/>
    <mergeCell ref="F199:J199"/>
    <mergeCell ref="A200:E200"/>
    <mergeCell ref="F200:F201"/>
    <mergeCell ref="G200:G201"/>
    <mergeCell ref="H200:H201"/>
    <mergeCell ref="I200:J201"/>
    <mergeCell ref="A234:H234"/>
    <mergeCell ref="A158:J158"/>
    <mergeCell ref="A160:D160"/>
    <mergeCell ref="F160:J160"/>
    <mergeCell ref="A161:E161"/>
    <mergeCell ref="F161:F162"/>
    <mergeCell ref="G161:G162"/>
    <mergeCell ref="H161:H162"/>
    <mergeCell ref="I161:J162"/>
    <mergeCell ref="A195:H195"/>
    <mergeCell ref="A119:J119"/>
    <mergeCell ref="A121:D121"/>
    <mergeCell ref="F121:J121"/>
    <mergeCell ref="A122:E122"/>
    <mergeCell ref="F122:F123"/>
    <mergeCell ref="G122:G123"/>
    <mergeCell ref="H122:H123"/>
    <mergeCell ref="I122:J123"/>
    <mergeCell ref="A156:H156"/>
    <mergeCell ref="A80:J80"/>
    <mergeCell ref="A82:D82"/>
    <mergeCell ref="F82:J82"/>
    <mergeCell ref="A83:E83"/>
    <mergeCell ref="F83:F84"/>
    <mergeCell ref="G83:G84"/>
    <mergeCell ref="H83:H84"/>
    <mergeCell ref="I83:J84"/>
    <mergeCell ref="A117:H117"/>
    <mergeCell ref="A41:J41"/>
    <mergeCell ref="A43:D43"/>
    <mergeCell ref="F43:J43"/>
    <mergeCell ref="A44:E44"/>
    <mergeCell ref="F44:F45"/>
    <mergeCell ref="G44:G45"/>
    <mergeCell ref="H44:H45"/>
    <mergeCell ref="I44:J45"/>
    <mergeCell ref="A78:H78"/>
    <mergeCell ref="A2:J2"/>
    <mergeCell ref="A4:D4"/>
    <mergeCell ref="F4:J4"/>
    <mergeCell ref="A5:E5"/>
    <mergeCell ref="F5:F6"/>
    <mergeCell ref="G5:G6"/>
    <mergeCell ref="H5:H6"/>
    <mergeCell ref="I5:J6"/>
    <mergeCell ref="A39:H39"/>
  </mergeCells>
  <phoneticPr fontId="4" type="noConversion"/>
  <pageMargins left="0" right="0" top="0" bottom="0" header="0" footer="0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topLeftCell="A4" zoomScaleNormal="100" zoomScaleSheetLayoutView="75" workbookViewId="0">
      <selection activeCell="K14" sqref="K14"/>
    </sheetView>
  </sheetViews>
  <sheetFormatPr defaultRowHeight="16.5" x14ac:dyDescent="0.3"/>
  <cols>
    <col min="1" max="3" width="9.140625" style="55"/>
    <col min="4" max="7" width="11.42578125" style="55" bestFit="1" customWidth="1"/>
    <col min="8" max="16384" width="9.140625" style="55"/>
  </cols>
  <sheetData>
    <row r="2" spans="1:8" ht="20.25" x14ac:dyDescent="0.35">
      <c r="A2" s="52" t="s">
        <v>510</v>
      </c>
      <c r="B2" s="53"/>
      <c r="C2" s="54"/>
      <c r="D2" s="54"/>
      <c r="E2" s="54"/>
      <c r="F2" s="54"/>
      <c r="G2" s="54"/>
      <c r="H2" s="54"/>
    </row>
    <row r="3" spans="1:8" ht="20.25" x14ac:dyDescent="0.35">
      <c r="A3" s="54"/>
      <c r="B3" s="54"/>
      <c r="C3" s="54"/>
      <c r="D3" s="54"/>
      <c r="E3" s="54"/>
      <c r="F3" s="54"/>
      <c r="G3" s="54"/>
      <c r="H3" s="54"/>
    </row>
    <row r="4" spans="1:8" ht="20.25" x14ac:dyDescent="0.35">
      <c r="A4" s="178" t="s">
        <v>511</v>
      </c>
      <c r="B4" s="178"/>
      <c r="C4" s="178"/>
      <c r="D4" s="178"/>
      <c r="E4" s="178"/>
      <c r="F4" s="178"/>
      <c r="G4" s="178"/>
      <c r="H4" s="178"/>
    </row>
    <row r="5" spans="1:8" ht="20.25" x14ac:dyDescent="0.35">
      <c r="A5" s="179" t="s">
        <v>512</v>
      </c>
      <c r="B5" s="179"/>
      <c r="C5" s="179"/>
      <c r="D5" s="179"/>
      <c r="E5" s="179"/>
      <c r="F5" s="179"/>
      <c r="G5" s="179"/>
      <c r="H5" s="179"/>
    </row>
    <row r="6" spans="1:8" ht="17.25" x14ac:dyDescent="0.3">
      <c r="B6" s="56"/>
      <c r="C6" s="56"/>
      <c r="D6" s="56"/>
      <c r="E6" s="57"/>
      <c r="F6" s="57"/>
      <c r="G6" s="58"/>
      <c r="H6" s="57"/>
    </row>
    <row r="7" spans="1:8" ht="17.25" x14ac:dyDescent="0.3">
      <c r="A7" s="57"/>
      <c r="B7" s="57"/>
      <c r="C7" s="57"/>
      <c r="D7" s="57"/>
      <c r="E7" s="57"/>
      <c r="F7" s="57"/>
      <c r="G7" s="57"/>
      <c r="H7" s="57"/>
    </row>
    <row r="8" spans="1:8" ht="17.25" x14ac:dyDescent="0.3">
      <c r="A8" s="59" t="s">
        <v>513</v>
      </c>
      <c r="B8" s="58"/>
      <c r="C8" s="58"/>
      <c r="D8" s="58"/>
      <c r="E8" s="58"/>
      <c r="F8" s="58"/>
      <c r="G8" s="58"/>
      <c r="H8" s="60" t="s">
        <v>514</v>
      </c>
    </row>
    <row r="9" spans="1:8" ht="18.75" customHeight="1" x14ac:dyDescent="0.3">
      <c r="A9" s="180" t="s">
        <v>515</v>
      </c>
      <c r="B9" s="180" t="s">
        <v>516</v>
      </c>
      <c r="C9" s="180" t="s">
        <v>517</v>
      </c>
      <c r="D9" s="182" t="s">
        <v>518</v>
      </c>
      <c r="E9" s="183"/>
      <c r="F9" s="182" t="s">
        <v>519</v>
      </c>
      <c r="G9" s="183"/>
      <c r="H9" s="180" t="s">
        <v>39</v>
      </c>
    </row>
    <row r="10" spans="1:8" ht="29.25" customHeight="1" thickBot="1" x14ac:dyDescent="0.35">
      <c r="A10" s="181"/>
      <c r="B10" s="181"/>
      <c r="C10" s="181"/>
      <c r="D10" s="61" t="s">
        <v>520</v>
      </c>
      <c r="E10" s="61" t="s">
        <v>521</v>
      </c>
      <c r="F10" s="61" t="s">
        <v>522</v>
      </c>
      <c r="G10" s="61" t="s">
        <v>521</v>
      </c>
      <c r="H10" s="181"/>
    </row>
    <row r="11" spans="1:8" ht="43.5" customHeight="1" thickTop="1" x14ac:dyDescent="0.3">
      <c r="A11" s="62" t="s">
        <v>523</v>
      </c>
      <c r="B11" s="62" t="s">
        <v>524</v>
      </c>
      <c r="C11" s="62"/>
      <c r="D11" s="62">
        <v>6</v>
      </c>
      <c r="E11" s="62">
        <v>6</v>
      </c>
      <c r="F11" s="62">
        <v>193</v>
      </c>
      <c r="G11" s="62">
        <v>193</v>
      </c>
      <c r="H11" s="63"/>
    </row>
    <row r="12" spans="1:8" ht="43.5" customHeight="1" x14ac:dyDescent="0.3">
      <c r="A12" s="64" t="s">
        <v>525</v>
      </c>
      <c r="B12" s="64" t="s">
        <v>524</v>
      </c>
      <c r="C12" s="64"/>
      <c r="D12" s="64">
        <v>7</v>
      </c>
      <c r="E12" s="64">
        <v>7</v>
      </c>
      <c r="F12" s="64">
        <v>230</v>
      </c>
      <c r="G12" s="64">
        <v>230</v>
      </c>
      <c r="H12" s="65"/>
    </row>
    <row r="13" spans="1:8" ht="43.5" customHeight="1" x14ac:dyDescent="0.3">
      <c r="A13" s="64" t="s">
        <v>526</v>
      </c>
      <c r="B13" s="64" t="s">
        <v>524</v>
      </c>
      <c r="C13" s="64"/>
      <c r="D13" s="64">
        <v>7</v>
      </c>
      <c r="E13" s="64">
        <v>7</v>
      </c>
      <c r="F13" s="64">
        <v>230</v>
      </c>
      <c r="G13" s="64">
        <v>230</v>
      </c>
      <c r="H13" s="65"/>
    </row>
    <row r="14" spans="1:8" ht="44.25" customHeight="1" x14ac:dyDescent="0.3">
      <c r="A14" s="66" t="s">
        <v>527</v>
      </c>
      <c r="B14" s="66"/>
      <c r="C14" s="66"/>
      <c r="D14" s="66">
        <f>SUM(D11:D13)</f>
        <v>20</v>
      </c>
      <c r="E14" s="66">
        <f>SUM(E11:E13)</f>
        <v>20</v>
      </c>
      <c r="F14" s="67">
        <f>SUM(F11:F13)</f>
        <v>653</v>
      </c>
      <c r="G14" s="67">
        <f>SUM(G11:G13)</f>
        <v>653</v>
      </c>
      <c r="H14" s="68"/>
    </row>
  </sheetData>
  <mergeCells count="8">
    <mergeCell ref="A4:H4"/>
    <mergeCell ref="A5:H5"/>
    <mergeCell ref="A9:A10"/>
    <mergeCell ref="B9:B10"/>
    <mergeCell ref="C9:C10"/>
    <mergeCell ref="D9:E9"/>
    <mergeCell ref="F9:G9"/>
    <mergeCell ref="H9:H10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opLeftCell="A5" zoomScale="130" zoomScaleNormal="130" zoomScaleSheetLayoutView="75" workbookViewId="0">
      <selection activeCell="K18" sqref="K18:L18"/>
    </sheetView>
  </sheetViews>
  <sheetFormatPr defaultRowHeight="16.5" x14ac:dyDescent="0.3"/>
  <cols>
    <col min="1" max="1" width="24.28515625" style="70" bestFit="1" customWidth="1"/>
    <col min="2" max="2" width="5.7109375" style="70" bestFit="1" customWidth="1"/>
    <col min="3" max="4" width="11.7109375" style="70" bestFit="1" customWidth="1"/>
    <col min="5" max="5" width="7.7109375" style="70" bestFit="1" customWidth="1"/>
    <col min="6" max="6" width="16.28515625" style="70" bestFit="1" customWidth="1"/>
    <col min="7" max="7" width="46.85546875" style="70" customWidth="1"/>
    <col min="8" max="8" width="15.5703125" style="70" bestFit="1" customWidth="1"/>
    <col min="9" max="9" width="12.7109375" style="71" bestFit="1" customWidth="1"/>
    <col min="10" max="16384" width="9.140625" style="70"/>
  </cols>
  <sheetData>
    <row r="1" spans="1:12" x14ac:dyDescent="0.3">
      <c r="A1" s="69" t="s">
        <v>528</v>
      </c>
    </row>
    <row r="2" spans="1:12" ht="13.5" customHeight="1" x14ac:dyDescent="0.3">
      <c r="A2" s="186" t="s">
        <v>529</v>
      </c>
      <c r="B2" s="186"/>
      <c r="C2" s="186"/>
      <c r="D2" s="186"/>
      <c r="E2" s="186"/>
      <c r="F2" s="186"/>
      <c r="G2" s="186"/>
      <c r="H2" s="186"/>
      <c r="I2" s="186"/>
      <c r="J2" s="72"/>
      <c r="K2" s="72"/>
      <c r="L2" s="72"/>
    </row>
    <row r="3" spans="1:12" ht="13.5" customHeight="1" x14ac:dyDescent="0.3">
      <c r="A3" s="186"/>
      <c r="B3" s="186"/>
      <c r="C3" s="186"/>
      <c r="D3" s="186"/>
      <c r="E3" s="186"/>
      <c r="F3" s="186"/>
      <c r="G3" s="186"/>
      <c r="H3" s="186"/>
      <c r="I3" s="186"/>
      <c r="J3" s="72"/>
      <c r="K3" s="72"/>
      <c r="L3" s="72"/>
    </row>
    <row r="4" spans="1:12" ht="13.5" customHeight="1" x14ac:dyDescent="0.3">
      <c r="A4" s="73"/>
      <c r="B4" s="73"/>
      <c r="C4" s="73"/>
      <c r="D4" s="73"/>
      <c r="E4" s="73"/>
      <c r="F4" s="73"/>
      <c r="G4" s="73"/>
      <c r="H4" s="73"/>
      <c r="I4" s="73"/>
      <c r="J4" s="72"/>
      <c r="K4" s="72"/>
      <c r="L4" s="72"/>
    </row>
    <row r="5" spans="1:12" ht="17.25" thickBot="1" x14ac:dyDescent="0.35">
      <c r="A5" s="74"/>
      <c r="B5" s="75"/>
      <c r="C5" s="75"/>
      <c r="D5" s="75"/>
      <c r="E5" s="75"/>
      <c r="F5" s="75"/>
      <c r="G5" s="75"/>
      <c r="H5" s="75"/>
      <c r="I5" s="76" t="s">
        <v>530</v>
      </c>
    </row>
    <row r="6" spans="1:12" ht="41.25" customHeight="1" x14ac:dyDescent="0.3">
      <c r="A6" s="187" t="s">
        <v>531</v>
      </c>
      <c r="B6" s="190" t="s">
        <v>532</v>
      </c>
      <c r="C6" s="192" t="s">
        <v>533</v>
      </c>
      <c r="D6" s="193"/>
      <c r="E6" s="77" t="s">
        <v>534</v>
      </c>
      <c r="F6" s="192" t="s">
        <v>535</v>
      </c>
      <c r="G6" s="193"/>
      <c r="H6" s="192" t="s">
        <v>536</v>
      </c>
      <c r="I6" s="194"/>
    </row>
    <row r="7" spans="1:12" ht="32.25" customHeight="1" x14ac:dyDescent="0.3">
      <c r="A7" s="188"/>
      <c r="B7" s="191"/>
      <c r="C7" s="184" t="s">
        <v>537</v>
      </c>
      <c r="D7" s="184" t="s">
        <v>538</v>
      </c>
      <c r="E7" s="78" t="s">
        <v>539</v>
      </c>
      <c r="F7" s="184" t="s">
        <v>540</v>
      </c>
      <c r="G7" s="184" t="s">
        <v>541</v>
      </c>
      <c r="H7" s="184" t="s">
        <v>542</v>
      </c>
      <c r="I7" s="79" t="s">
        <v>543</v>
      </c>
    </row>
    <row r="8" spans="1:12" ht="32.25" customHeight="1" thickBot="1" x14ac:dyDescent="0.35">
      <c r="A8" s="189"/>
      <c r="B8" s="185"/>
      <c r="C8" s="185"/>
      <c r="D8" s="185"/>
      <c r="E8" s="80"/>
      <c r="F8" s="185"/>
      <c r="G8" s="185"/>
      <c r="H8" s="185"/>
      <c r="I8" s="81" t="s">
        <v>544</v>
      </c>
    </row>
    <row r="9" spans="1:12" ht="14.25" customHeight="1" thickTop="1" x14ac:dyDescent="0.3">
      <c r="A9" s="82" t="s">
        <v>545</v>
      </c>
      <c r="B9" s="83">
        <v>8</v>
      </c>
      <c r="C9" s="83" t="s">
        <v>546</v>
      </c>
      <c r="D9" s="83" t="s">
        <v>547</v>
      </c>
      <c r="E9" s="83" t="s">
        <v>548</v>
      </c>
      <c r="F9" s="84">
        <v>26400000</v>
      </c>
      <c r="G9" s="83" t="s">
        <v>549</v>
      </c>
      <c r="H9" s="83">
        <v>250</v>
      </c>
      <c r="I9" s="85">
        <f t="shared" ref="I9:I16" si="0">SUM(F9/H9)</f>
        <v>105600</v>
      </c>
    </row>
    <row r="10" spans="1:12" ht="13.5" customHeight="1" x14ac:dyDescent="0.3">
      <c r="A10" s="86" t="s">
        <v>550</v>
      </c>
      <c r="B10" s="87">
        <v>1</v>
      </c>
      <c r="C10" s="87" t="s">
        <v>551</v>
      </c>
      <c r="D10" s="87" t="s">
        <v>552</v>
      </c>
      <c r="E10" s="87" t="s">
        <v>553</v>
      </c>
      <c r="F10" s="88">
        <v>1800000</v>
      </c>
      <c r="G10" s="87" t="s">
        <v>554</v>
      </c>
      <c r="H10" s="87">
        <v>231</v>
      </c>
      <c r="I10" s="89">
        <f t="shared" si="0"/>
        <v>7792.2077922077924</v>
      </c>
    </row>
    <row r="11" spans="1:12" ht="13.5" customHeight="1" x14ac:dyDescent="0.3">
      <c r="A11" s="86" t="s">
        <v>555</v>
      </c>
      <c r="B11" s="87">
        <v>1</v>
      </c>
      <c r="C11" s="87" t="s">
        <v>551</v>
      </c>
      <c r="D11" s="87" t="s">
        <v>552</v>
      </c>
      <c r="E11" s="87" t="s">
        <v>553</v>
      </c>
      <c r="F11" s="88">
        <v>1800000</v>
      </c>
      <c r="G11" s="87" t="s">
        <v>554</v>
      </c>
      <c r="H11" s="87">
        <v>231</v>
      </c>
      <c r="I11" s="89">
        <f t="shared" si="0"/>
        <v>7792.2077922077924</v>
      </c>
    </row>
    <row r="12" spans="1:12" ht="13.5" customHeight="1" x14ac:dyDescent="0.3">
      <c r="A12" s="86" t="s">
        <v>556</v>
      </c>
      <c r="B12" s="87">
        <v>1</v>
      </c>
      <c r="C12" s="87" t="s">
        <v>551</v>
      </c>
      <c r="D12" s="87" t="s">
        <v>552</v>
      </c>
      <c r="E12" s="87" t="s">
        <v>553</v>
      </c>
      <c r="F12" s="88">
        <v>3300000</v>
      </c>
      <c r="G12" s="87" t="s">
        <v>557</v>
      </c>
      <c r="H12" s="87">
        <v>231</v>
      </c>
      <c r="I12" s="89">
        <f t="shared" si="0"/>
        <v>14285.714285714286</v>
      </c>
    </row>
    <row r="13" spans="1:12" ht="13.5" customHeight="1" x14ac:dyDescent="0.3">
      <c r="A13" s="86" t="s">
        <v>558</v>
      </c>
      <c r="B13" s="87">
        <v>12</v>
      </c>
      <c r="C13" s="87" t="s">
        <v>546</v>
      </c>
      <c r="D13" s="87" t="s">
        <v>547</v>
      </c>
      <c r="E13" s="87" t="s">
        <v>548</v>
      </c>
      <c r="F13" s="88">
        <v>328897000</v>
      </c>
      <c r="G13" s="87" t="s">
        <v>559</v>
      </c>
      <c r="H13" s="87">
        <v>655</v>
      </c>
      <c r="I13" s="89">
        <f t="shared" si="0"/>
        <v>502132.82442748093</v>
      </c>
    </row>
    <row r="14" spans="1:12" ht="13.5" customHeight="1" x14ac:dyDescent="0.3">
      <c r="A14" s="86" t="s">
        <v>560</v>
      </c>
      <c r="B14" s="87">
        <v>12</v>
      </c>
      <c r="C14" s="87" t="s">
        <v>546</v>
      </c>
      <c r="D14" s="87" t="s">
        <v>547</v>
      </c>
      <c r="E14" s="87" t="s">
        <v>548</v>
      </c>
      <c r="F14" s="88">
        <v>10640000</v>
      </c>
      <c r="G14" s="87" t="s">
        <v>561</v>
      </c>
      <c r="H14" s="87">
        <v>35</v>
      </c>
      <c r="I14" s="89">
        <f t="shared" si="0"/>
        <v>304000</v>
      </c>
    </row>
    <row r="15" spans="1:12" ht="13.5" customHeight="1" x14ac:dyDescent="0.3">
      <c r="A15" s="86" t="s">
        <v>562</v>
      </c>
      <c r="B15" s="87">
        <v>12</v>
      </c>
      <c r="C15" s="87" t="s">
        <v>546</v>
      </c>
      <c r="D15" s="87" t="s">
        <v>547</v>
      </c>
      <c r="E15" s="87" t="s">
        <v>548</v>
      </c>
      <c r="F15" s="88">
        <v>500000</v>
      </c>
      <c r="G15" s="87" t="s">
        <v>563</v>
      </c>
      <c r="H15" s="87">
        <v>5</v>
      </c>
      <c r="I15" s="89">
        <f>SUM(F15/H15)</f>
        <v>100000</v>
      </c>
    </row>
    <row r="16" spans="1:12" x14ac:dyDescent="0.3">
      <c r="A16" s="90" t="s">
        <v>564</v>
      </c>
      <c r="B16" s="91">
        <v>1</v>
      </c>
      <c r="C16" s="91" t="s">
        <v>565</v>
      </c>
      <c r="D16" s="91" t="s">
        <v>547</v>
      </c>
      <c r="E16" s="91" t="s">
        <v>566</v>
      </c>
      <c r="F16" s="92">
        <v>9450000</v>
      </c>
      <c r="G16" s="91" t="s">
        <v>567</v>
      </c>
      <c r="H16" s="91">
        <v>225</v>
      </c>
      <c r="I16" s="93">
        <f t="shared" si="0"/>
        <v>42000</v>
      </c>
    </row>
    <row r="17" spans="1:9" x14ac:dyDescent="0.3">
      <c r="A17" s="94"/>
      <c r="B17" s="95"/>
      <c r="C17" s="95"/>
      <c r="D17" s="95"/>
      <c r="E17" s="95"/>
      <c r="F17" s="96"/>
      <c r="G17" s="95"/>
      <c r="H17" s="95"/>
      <c r="I17" s="97"/>
    </row>
    <row r="18" spans="1:9" ht="17.25" thickBot="1" x14ac:dyDescent="0.35">
      <c r="A18" s="98" t="s">
        <v>527</v>
      </c>
      <c r="B18" s="99"/>
      <c r="C18" s="99"/>
      <c r="D18" s="99"/>
      <c r="E18" s="99"/>
      <c r="F18" s="100">
        <f>SUM(F9:F16)</f>
        <v>382787000</v>
      </c>
      <c r="G18" s="99"/>
      <c r="H18" s="99">
        <f>SUM(H9:H16)</f>
        <v>1863</v>
      </c>
      <c r="I18" s="101">
        <f>SUM(I9:I16)</f>
        <v>1083602.9542976108</v>
      </c>
    </row>
  </sheetData>
  <mergeCells count="11">
    <mergeCell ref="G7:G8"/>
    <mergeCell ref="H7:H8"/>
    <mergeCell ref="A2:I3"/>
    <mergeCell ref="A6:A8"/>
    <mergeCell ref="B6:B8"/>
    <mergeCell ref="C6:D6"/>
    <mergeCell ref="F6:G6"/>
    <mergeCell ref="H6:I6"/>
    <mergeCell ref="C7:C8"/>
    <mergeCell ref="D7:D8"/>
    <mergeCell ref="F7:F8"/>
  </mergeCells>
  <phoneticPr fontId="4" type="noConversion"/>
  <printOptions horizontalCentered="1"/>
  <pageMargins left="0.55097222328186035" right="0.43291667103767395" top="0.62986111640930176" bottom="0.55097222328186035" header="0.51166665554046631" footer="0.51166665554046631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N32"/>
  <sheetViews>
    <sheetView view="pageBreakPreview" zoomScale="80" zoomScaleNormal="70" zoomScaleSheetLayoutView="80" workbookViewId="0">
      <selection activeCell="I12" sqref="I12"/>
    </sheetView>
  </sheetViews>
  <sheetFormatPr defaultColWidth="10.28515625" defaultRowHeight="16.5" x14ac:dyDescent="0.2"/>
  <cols>
    <col min="1" max="1" width="3.140625" style="102" customWidth="1"/>
    <col min="2" max="2" width="16.85546875" style="102" customWidth="1"/>
    <col min="3" max="5" width="17.85546875" style="102" customWidth="1"/>
    <col min="6" max="6" width="23.7109375" style="102" bestFit="1" customWidth="1"/>
    <col min="7" max="10" width="22.7109375" style="102" customWidth="1"/>
    <col min="11" max="16384" width="10.28515625" style="102"/>
  </cols>
  <sheetData>
    <row r="1" spans="2:14" ht="12" customHeight="1" x14ac:dyDescent="0.2"/>
    <row r="2" spans="2:14" ht="37.5" customHeight="1" x14ac:dyDescent="0.2">
      <c r="B2" s="199" t="s">
        <v>568</v>
      </c>
      <c r="C2" s="199"/>
      <c r="D2" s="199"/>
      <c r="E2" s="199"/>
      <c r="F2" s="199"/>
      <c r="G2" s="199"/>
      <c r="H2" s="199"/>
    </row>
    <row r="3" spans="2:14" ht="16.5" customHeight="1" thickBot="1" x14ac:dyDescent="0.25">
      <c r="B3" s="103" t="b">
        <f>IF(H6&lt;=G6,TRUE)</f>
        <v>1</v>
      </c>
      <c r="C3" s="103" t="b">
        <f>IF(J6&lt;=I6,TRUE)</f>
        <v>0</v>
      </c>
      <c r="H3" s="104"/>
      <c r="J3" s="104" t="s">
        <v>9</v>
      </c>
    </row>
    <row r="4" spans="2:14" ht="30" customHeight="1" x14ac:dyDescent="0.2">
      <c r="B4" s="200" t="s">
        <v>569</v>
      </c>
      <c r="C4" s="105" t="s">
        <v>570</v>
      </c>
      <c r="D4" s="105" t="s">
        <v>518</v>
      </c>
      <c r="E4" s="105" t="s">
        <v>571</v>
      </c>
      <c r="F4" s="106" t="s">
        <v>572</v>
      </c>
      <c r="G4" s="202" t="s">
        <v>573</v>
      </c>
      <c r="H4" s="204" t="s">
        <v>574</v>
      </c>
      <c r="I4" s="206" t="s">
        <v>575</v>
      </c>
      <c r="J4" s="208" t="s">
        <v>576</v>
      </c>
    </row>
    <row r="5" spans="2:14" ht="30.75" customHeight="1" x14ac:dyDescent="0.2">
      <c r="B5" s="201"/>
      <c r="C5" s="105" t="s">
        <v>577</v>
      </c>
      <c r="D5" s="105">
        <v>20</v>
      </c>
      <c r="E5" s="105">
        <v>43</v>
      </c>
      <c r="F5" s="106">
        <v>12</v>
      </c>
      <c r="G5" s="203"/>
      <c r="H5" s="205"/>
      <c r="I5" s="207"/>
      <c r="J5" s="209"/>
    </row>
    <row r="6" spans="2:14" ht="25.5" customHeight="1" thickBot="1" x14ac:dyDescent="0.25">
      <c r="B6" s="107" t="s">
        <v>578</v>
      </c>
      <c r="C6" s="108">
        <f>VLOOKUP(C5,$M$13:$N$15,2,FALSE)</f>
        <v>4000</v>
      </c>
      <c r="D6" s="108">
        <f>D5*60</f>
        <v>1200</v>
      </c>
      <c r="E6" s="108">
        <f>E5*80</f>
        <v>3440</v>
      </c>
      <c r="F6" s="109">
        <f>F5*100</f>
        <v>1200</v>
      </c>
      <c r="G6" s="110">
        <f>SUM(C6:F6)</f>
        <v>9840</v>
      </c>
      <c r="H6" s="111">
        <f>I32</f>
        <v>9840</v>
      </c>
      <c r="I6" s="112">
        <f>IF(D5&lt;13,250,250+(D5-12)*3)*12</f>
        <v>3288</v>
      </c>
      <c r="J6" s="113">
        <v>3324</v>
      </c>
    </row>
    <row r="7" spans="2:14" ht="24" customHeight="1" x14ac:dyDescent="0.2">
      <c r="B7" s="114" t="s">
        <v>579</v>
      </c>
      <c r="C7" s="115"/>
      <c r="D7" s="115"/>
      <c r="E7" s="115"/>
      <c r="F7" s="115"/>
      <c r="G7" s="116"/>
      <c r="H7" s="116"/>
    </row>
    <row r="8" spans="2:14" ht="24" customHeight="1" x14ac:dyDescent="0.2">
      <c r="B8" s="117" t="s">
        <v>580</v>
      </c>
      <c r="C8" s="118"/>
      <c r="D8" s="118"/>
      <c r="E8" s="118"/>
      <c r="F8" s="118"/>
      <c r="G8" s="118"/>
      <c r="H8" s="118"/>
      <c r="I8" s="117"/>
    </row>
    <row r="9" spans="2:14" ht="18.75" customHeight="1" x14ac:dyDescent="0.2"/>
    <row r="10" spans="2:14" ht="26.25" customHeight="1" x14ac:dyDescent="0.2">
      <c r="J10" s="119" t="s">
        <v>9</v>
      </c>
    </row>
    <row r="11" spans="2:14" ht="24.75" customHeight="1" x14ac:dyDescent="0.2">
      <c r="B11" s="195" t="s">
        <v>569</v>
      </c>
      <c r="C11" s="196" t="s">
        <v>581</v>
      </c>
      <c r="D11" s="197"/>
      <c r="E11" s="197"/>
      <c r="F11" s="197"/>
      <c r="G11" s="197"/>
      <c r="H11" s="197"/>
      <c r="I11" s="197"/>
      <c r="J11" s="198" t="s">
        <v>39</v>
      </c>
    </row>
    <row r="12" spans="2:14" ht="23.25" customHeight="1" x14ac:dyDescent="0.2">
      <c r="B12" s="195"/>
      <c r="C12" s="120" t="s">
        <v>16</v>
      </c>
      <c r="D12" s="121" t="s">
        <v>582</v>
      </c>
      <c r="E12" s="121" t="s">
        <v>583</v>
      </c>
      <c r="F12" s="121" t="s">
        <v>104</v>
      </c>
      <c r="G12" s="121" t="s">
        <v>42</v>
      </c>
      <c r="H12" s="121" t="s">
        <v>584</v>
      </c>
      <c r="I12" s="122" t="s">
        <v>585</v>
      </c>
      <c r="J12" s="198"/>
      <c r="M12" s="123" t="s">
        <v>586</v>
      </c>
      <c r="N12" s="123" t="s">
        <v>587</v>
      </c>
    </row>
    <row r="13" spans="2:14" ht="18.95" customHeight="1" x14ac:dyDescent="0.2">
      <c r="B13" s="124" t="s">
        <v>578</v>
      </c>
      <c r="C13" s="125" t="s">
        <v>17</v>
      </c>
      <c r="D13" s="126" t="s">
        <v>588</v>
      </c>
      <c r="E13" s="126" t="s">
        <v>589</v>
      </c>
      <c r="F13" s="126" t="s">
        <v>590</v>
      </c>
      <c r="G13" s="126" t="s">
        <v>591</v>
      </c>
      <c r="H13" s="126" t="s">
        <v>590</v>
      </c>
      <c r="I13" s="127">
        <v>3700</v>
      </c>
      <c r="J13" s="128"/>
      <c r="M13" s="123" t="s">
        <v>592</v>
      </c>
      <c r="N13" s="123">
        <v>4000</v>
      </c>
    </row>
    <row r="14" spans="2:14" ht="18.95" customHeight="1" x14ac:dyDescent="0.2">
      <c r="B14" s="124" t="s">
        <v>578</v>
      </c>
      <c r="C14" s="125" t="s">
        <v>19</v>
      </c>
      <c r="D14" s="126" t="s">
        <v>593</v>
      </c>
      <c r="E14" s="126" t="s">
        <v>594</v>
      </c>
      <c r="F14" s="126" t="s">
        <v>595</v>
      </c>
      <c r="G14" s="126" t="s">
        <v>591</v>
      </c>
      <c r="H14" s="126" t="s">
        <v>595</v>
      </c>
      <c r="I14" s="129">
        <v>300</v>
      </c>
      <c r="J14" s="126"/>
      <c r="M14" s="123" t="s">
        <v>577</v>
      </c>
      <c r="N14" s="123">
        <v>4000</v>
      </c>
    </row>
    <row r="15" spans="2:14" ht="18.95" customHeight="1" x14ac:dyDescent="0.2">
      <c r="B15" s="124" t="s">
        <v>578</v>
      </c>
      <c r="C15" s="125" t="s">
        <v>22</v>
      </c>
      <c r="D15" s="126" t="s">
        <v>596</v>
      </c>
      <c r="E15" s="126" t="s">
        <v>597</v>
      </c>
      <c r="F15" s="126" t="s">
        <v>598</v>
      </c>
      <c r="G15" s="126" t="s">
        <v>591</v>
      </c>
      <c r="H15" s="126" t="s">
        <v>598</v>
      </c>
      <c r="I15" s="129">
        <v>3090</v>
      </c>
      <c r="J15" s="126"/>
      <c r="M15" s="123" t="s">
        <v>599</v>
      </c>
      <c r="N15" s="123">
        <v>6000</v>
      </c>
    </row>
    <row r="16" spans="2:14" ht="18.95" customHeight="1" x14ac:dyDescent="0.2">
      <c r="B16" s="124" t="s">
        <v>578</v>
      </c>
      <c r="C16" s="125" t="s">
        <v>22</v>
      </c>
      <c r="D16" s="126" t="s">
        <v>596</v>
      </c>
      <c r="E16" s="126" t="s">
        <v>597</v>
      </c>
      <c r="F16" s="126" t="s">
        <v>600</v>
      </c>
      <c r="G16" s="126" t="s">
        <v>591</v>
      </c>
      <c r="H16" s="126" t="s">
        <v>601</v>
      </c>
      <c r="I16" s="129">
        <v>2390</v>
      </c>
      <c r="J16" s="126"/>
    </row>
    <row r="17" spans="2:10" ht="18.95" customHeight="1" x14ac:dyDescent="0.2">
      <c r="B17" s="124" t="s">
        <v>578</v>
      </c>
      <c r="C17" s="125" t="s">
        <v>22</v>
      </c>
      <c r="D17" s="126" t="s">
        <v>596</v>
      </c>
      <c r="E17" s="126" t="s">
        <v>597</v>
      </c>
      <c r="F17" s="126" t="s">
        <v>602</v>
      </c>
      <c r="G17" s="126" t="s">
        <v>591</v>
      </c>
      <c r="H17" s="126" t="s">
        <v>603</v>
      </c>
      <c r="I17" s="129">
        <v>360</v>
      </c>
      <c r="J17" s="126"/>
    </row>
    <row r="18" spans="2:10" ht="18.95" customHeight="1" x14ac:dyDescent="0.2">
      <c r="B18" s="130"/>
      <c r="C18" s="125"/>
      <c r="D18" s="126"/>
      <c r="E18" s="126"/>
      <c r="F18" s="126"/>
      <c r="G18" s="126"/>
      <c r="H18" s="126"/>
      <c r="I18" s="129"/>
      <c r="J18" s="126"/>
    </row>
    <row r="19" spans="2:10" ht="18.95" customHeight="1" x14ac:dyDescent="0.2">
      <c r="B19" s="130"/>
      <c r="C19" s="125"/>
      <c r="D19" s="126"/>
      <c r="E19" s="126"/>
      <c r="F19" s="126"/>
      <c r="G19" s="126"/>
      <c r="H19" s="126"/>
      <c r="I19" s="129"/>
      <c r="J19" s="126"/>
    </row>
    <row r="20" spans="2:10" ht="18.95" customHeight="1" x14ac:dyDescent="0.2">
      <c r="B20" s="130"/>
      <c r="C20" s="125"/>
      <c r="D20" s="126"/>
      <c r="E20" s="126"/>
      <c r="F20" s="126"/>
      <c r="G20" s="126"/>
      <c r="H20" s="126"/>
      <c r="I20" s="129"/>
      <c r="J20" s="126"/>
    </row>
    <row r="21" spans="2:10" ht="18.95" customHeight="1" x14ac:dyDescent="0.2">
      <c r="B21" s="130"/>
      <c r="C21" s="125"/>
      <c r="D21" s="126"/>
      <c r="E21" s="126"/>
      <c r="F21" s="126"/>
      <c r="G21" s="126"/>
      <c r="H21" s="126"/>
      <c r="I21" s="129"/>
      <c r="J21" s="126"/>
    </row>
    <row r="22" spans="2:10" ht="18.95" customHeight="1" x14ac:dyDescent="0.2">
      <c r="B22" s="130"/>
      <c r="C22" s="125"/>
      <c r="D22" s="126"/>
      <c r="E22" s="126"/>
      <c r="F22" s="126"/>
      <c r="G22" s="126"/>
      <c r="H22" s="126"/>
      <c r="I22" s="129"/>
      <c r="J22" s="126"/>
    </row>
    <row r="23" spans="2:10" ht="18.95" customHeight="1" x14ac:dyDescent="0.2">
      <c r="B23" s="130"/>
      <c r="C23" s="125"/>
      <c r="D23" s="126"/>
      <c r="E23" s="126"/>
      <c r="F23" s="126"/>
      <c r="G23" s="126"/>
      <c r="H23" s="126"/>
      <c r="I23" s="129"/>
      <c r="J23" s="126"/>
    </row>
    <row r="24" spans="2:10" ht="18.95" customHeight="1" x14ac:dyDescent="0.2">
      <c r="B24" s="130"/>
      <c r="C24" s="125"/>
      <c r="D24" s="126"/>
      <c r="E24" s="126"/>
      <c r="F24" s="126"/>
      <c r="G24" s="126"/>
      <c r="H24" s="126"/>
      <c r="I24" s="129"/>
      <c r="J24" s="126"/>
    </row>
    <row r="25" spans="2:10" ht="18.95" customHeight="1" x14ac:dyDescent="0.2">
      <c r="B25" s="130"/>
      <c r="C25" s="125"/>
      <c r="D25" s="126"/>
      <c r="E25" s="126"/>
      <c r="F25" s="126"/>
      <c r="G25" s="126"/>
      <c r="H25" s="126"/>
      <c r="I25" s="129"/>
      <c r="J25" s="126"/>
    </row>
    <row r="26" spans="2:10" ht="18.95" customHeight="1" x14ac:dyDescent="0.2">
      <c r="B26" s="130"/>
      <c r="C26" s="125"/>
      <c r="D26" s="126"/>
      <c r="E26" s="126"/>
      <c r="F26" s="126"/>
      <c r="G26" s="126"/>
      <c r="H26" s="126"/>
      <c r="I26" s="129"/>
      <c r="J26" s="126"/>
    </row>
    <row r="27" spans="2:10" ht="18.95" customHeight="1" x14ac:dyDescent="0.2">
      <c r="B27" s="130"/>
      <c r="C27" s="125"/>
      <c r="D27" s="126"/>
      <c r="E27" s="126"/>
      <c r="F27" s="126"/>
      <c r="G27" s="126"/>
      <c r="H27" s="126"/>
      <c r="I27" s="129"/>
      <c r="J27" s="126"/>
    </row>
    <row r="28" spans="2:10" ht="18.95" customHeight="1" x14ac:dyDescent="0.2">
      <c r="B28" s="130"/>
      <c r="C28" s="125"/>
      <c r="D28" s="126"/>
      <c r="E28" s="126"/>
      <c r="F28" s="126"/>
      <c r="G28" s="126"/>
      <c r="H28" s="126"/>
      <c r="I28" s="129"/>
      <c r="J28" s="126"/>
    </row>
    <row r="29" spans="2:10" ht="18.95" customHeight="1" x14ac:dyDescent="0.2">
      <c r="B29" s="130"/>
      <c r="C29" s="125"/>
      <c r="D29" s="126"/>
      <c r="E29" s="126"/>
      <c r="F29" s="126"/>
      <c r="G29" s="126"/>
      <c r="H29" s="126"/>
      <c r="I29" s="129"/>
      <c r="J29" s="126"/>
    </row>
    <row r="30" spans="2:10" ht="18.95" customHeight="1" x14ac:dyDescent="0.2">
      <c r="B30" s="130"/>
      <c r="C30" s="125"/>
      <c r="D30" s="126"/>
      <c r="E30" s="126"/>
      <c r="F30" s="126"/>
      <c r="G30" s="126"/>
      <c r="H30" s="126"/>
      <c r="I30" s="129"/>
      <c r="J30" s="126"/>
    </row>
    <row r="31" spans="2:10" ht="18.95" customHeight="1" x14ac:dyDescent="0.2">
      <c r="B31" s="130"/>
      <c r="C31" s="125"/>
      <c r="D31" s="126"/>
      <c r="E31" s="126"/>
      <c r="F31" s="126"/>
      <c r="G31" s="126"/>
      <c r="H31" s="126"/>
      <c r="I31" s="129"/>
      <c r="J31" s="126"/>
    </row>
    <row r="32" spans="2:10" ht="26.25" customHeight="1" x14ac:dyDescent="0.2">
      <c r="B32" s="131" t="s">
        <v>604</v>
      </c>
      <c r="C32" s="132"/>
      <c r="D32" s="133"/>
      <c r="E32" s="133"/>
      <c r="F32" s="133"/>
      <c r="G32" s="133"/>
      <c r="H32" s="133"/>
      <c r="I32" s="134">
        <f>SUM(I13:I31)</f>
        <v>9840</v>
      </c>
      <c r="J32" s="133"/>
    </row>
  </sheetData>
  <mergeCells count="9">
    <mergeCell ref="B11:B12"/>
    <mergeCell ref="C11:I11"/>
    <mergeCell ref="J11:J12"/>
    <mergeCell ref="B2:H2"/>
    <mergeCell ref="B4:B5"/>
    <mergeCell ref="G4:G5"/>
    <mergeCell ref="H4:H5"/>
    <mergeCell ref="I4:I5"/>
    <mergeCell ref="J4:J5"/>
  </mergeCells>
  <phoneticPr fontId="4" type="noConversion"/>
  <dataValidations count="1">
    <dataValidation type="list" allowBlank="1" showInputMessage="1" showErrorMessage="1" sqref="C5">
      <formula1>"초,중,고"</formula1>
    </dataValidation>
  </dataValidations>
  <pageMargins left="0.25" right="0.23000000417232513" top="0.74750000238418579" bottom="0.74750000238418579" header="0.31486111879348755" footer="0.31486111879348755"/>
  <pageSetup paperSize="9" scale="53" orientation="portrait" r:id="rId1"/>
  <rowBreaks count="1" manualBreakCount="1">
    <brk id="3" max="1048575" man="1"/>
  </rowBreaks>
  <colBreaks count="1" manualBreakCount="1">
    <brk id="8" max="1638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</sheetPr>
  <dimension ref="A1:T36"/>
  <sheetViews>
    <sheetView topLeftCell="A13" zoomScale="120" zoomScaleNormal="120" zoomScaleSheetLayoutView="75" workbookViewId="0">
      <selection activeCell="A26" sqref="A26:S26"/>
    </sheetView>
  </sheetViews>
  <sheetFormatPr defaultColWidth="11.42578125" defaultRowHeight="17.25" x14ac:dyDescent="0.3"/>
  <cols>
    <col min="1" max="1" width="11.42578125" style="137"/>
    <col min="2" max="18" width="4.5703125" style="137" customWidth="1"/>
    <col min="19" max="19" width="10" style="137" bestFit="1" customWidth="1"/>
    <col min="20" max="16384" width="11.42578125" style="137"/>
  </cols>
  <sheetData>
    <row r="1" spans="1:20" s="135" customFormat="1" x14ac:dyDescent="0.3">
      <c r="A1" s="210" t="s">
        <v>605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</row>
    <row r="2" spans="1:20" s="135" customFormat="1" ht="31.5" x14ac:dyDescent="0.55000000000000004">
      <c r="A2" s="211" t="s">
        <v>606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</row>
    <row r="3" spans="1:20" s="135" customFormat="1" x14ac:dyDescent="0.3">
      <c r="A3" s="212" t="s">
        <v>607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136"/>
    </row>
    <row r="4" spans="1:20" x14ac:dyDescent="0.3">
      <c r="P4" s="138"/>
      <c r="S4" s="139"/>
      <c r="T4" s="140"/>
    </row>
    <row r="5" spans="1:20" s="138" customFormat="1" ht="13.5" x14ac:dyDescent="0.25">
      <c r="A5" s="138" t="s">
        <v>608</v>
      </c>
      <c r="T5" s="141"/>
    </row>
    <row r="6" spans="1:20" s="138" customFormat="1" ht="13.5" x14ac:dyDescent="0.25">
      <c r="T6" s="141"/>
    </row>
    <row r="7" spans="1:20" s="138" customFormat="1" ht="27.75" customHeight="1" x14ac:dyDescent="0.25">
      <c r="A7" s="214" t="s">
        <v>609</v>
      </c>
      <c r="B7" s="214" t="s">
        <v>610</v>
      </c>
      <c r="C7" s="214"/>
      <c r="D7" s="216" t="s">
        <v>611</v>
      </c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4" t="s">
        <v>612</v>
      </c>
      <c r="Q7" s="214"/>
      <c r="R7" s="214"/>
      <c r="S7" s="214"/>
      <c r="T7" s="141"/>
    </row>
    <row r="8" spans="1:20" s="138" customFormat="1" ht="27.75" customHeight="1" x14ac:dyDescent="0.25">
      <c r="A8" s="215"/>
      <c r="B8" s="215"/>
      <c r="C8" s="215"/>
      <c r="D8" s="216" t="s">
        <v>613</v>
      </c>
      <c r="E8" s="216"/>
      <c r="F8" s="216" t="s">
        <v>614</v>
      </c>
      <c r="G8" s="216"/>
      <c r="H8" s="216" t="s">
        <v>615</v>
      </c>
      <c r="I8" s="216"/>
      <c r="J8" s="216" t="s">
        <v>616</v>
      </c>
      <c r="K8" s="216"/>
      <c r="L8" s="216"/>
      <c r="M8" s="216"/>
      <c r="N8" s="216"/>
      <c r="O8" s="216"/>
      <c r="P8" s="215" t="s">
        <v>617</v>
      </c>
      <c r="Q8" s="215"/>
      <c r="R8" s="215" t="s">
        <v>618</v>
      </c>
      <c r="S8" s="215"/>
      <c r="T8" s="141"/>
    </row>
    <row r="9" spans="1:20" s="138" customFormat="1" ht="38.25" customHeight="1" x14ac:dyDescent="0.25">
      <c r="A9" s="142" t="s">
        <v>619</v>
      </c>
      <c r="B9" s="217" t="s">
        <v>620</v>
      </c>
      <c r="C9" s="217"/>
      <c r="D9" s="217" t="s">
        <v>621</v>
      </c>
      <c r="E9" s="217"/>
      <c r="F9" s="217" t="s">
        <v>622</v>
      </c>
      <c r="G9" s="217"/>
      <c r="H9" s="217" t="s">
        <v>623</v>
      </c>
      <c r="I9" s="217"/>
      <c r="J9" s="218" t="s">
        <v>624</v>
      </c>
      <c r="K9" s="219"/>
      <c r="L9" s="219"/>
      <c r="M9" s="219"/>
      <c r="N9" s="219"/>
      <c r="O9" s="220"/>
      <c r="P9" s="217" t="s">
        <v>625</v>
      </c>
      <c r="Q9" s="217"/>
      <c r="R9" s="217" t="s">
        <v>626</v>
      </c>
      <c r="S9" s="217"/>
      <c r="T9" s="141"/>
    </row>
    <row r="10" spans="1:20" s="146" customFormat="1" ht="13.5" x14ac:dyDescent="0.2">
      <c r="A10" s="143" t="s">
        <v>627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5"/>
    </row>
    <row r="11" spans="1:20" s="138" customFormat="1" ht="13.5" x14ac:dyDescent="0.25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1"/>
    </row>
    <row r="12" spans="1:20" s="138" customFormat="1" ht="13.5" x14ac:dyDescent="0.25">
      <c r="A12" s="143" t="s">
        <v>628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7" t="s">
        <v>514</v>
      </c>
      <c r="T12" s="141"/>
    </row>
    <row r="13" spans="1:20" s="138" customFormat="1" ht="19.5" customHeight="1" x14ac:dyDescent="0.25">
      <c r="A13" s="221" t="s">
        <v>629</v>
      </c>
      <c r="B13" s="221" t="s">
        <v>630</v>
      </c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 t="s">
        <v>631</v>
      </c>
      <c r="R13" s="221"/>
      <c r="S13" s="221" t="s">
        <v>527</v>
      </c>
      <c r="T13" s="141"/>
    </row>
    <row r="14" spans="1:20" s="138" customFormat="1" ht="19.5" customHeight="1" x14ac:dyDescent="0.25">
      <c r="A14" s="222"/>
      <c r="B14" s="222" t="s">
        <v>632</v>
      </c>
      <c r="C14" s="222"/>
      <c r="D14" s="222" t="s">
        <v>633</v>
      </c>
      <c r="E14" s="222"/>
      <c r="F14" s="223" t="s">
        <v>634</v>
      </c>
      <c r="G14" s="224"/>
      <c r="H14" s="225"/>
      <c r="I14" s="223" t="s">
        <v>635</v>
      </c>
      <c r="J14" s="224"/>
      <c r="K14" s="225"/>
      <c r="L14" s="223" t="s">
        <v>636</v>
      </c>
      <c r="M14" s="224"/>
      <c r="N14" s="225"/>
      <c r="O14" s="222" t="s">
        <v>604</v>
      </c>
      <c r="P14" s="222"/>
      <c r="Q14" s="222"/>
      <c r="R14" s="222"/>
      <c r="S14" s="222"/>
      <c r="T14" s="141"/>
    </row>
    <row r="15" spans="1:20" s="138" customFormat="1" ht="19.5" customHeight="1" x14ac:dyDescent="0.25">
      <c r="A15" s="142" t="s">
        <v>522</v>
      </c>
      <c r="B15" s="226">
        <v>0</v>
      </c>
      <c r="C15" s="226"/>
      <c r="D15" s="226">
        <v>0</v>
      </c>
      <c r="E15" s="226"/>
      <c r="F15" s="227">
        <v>0</v>
      </c>
      <c r="G15" s="228"/>
      <c r="H15" s="229"/>
      <c r="I15" s="226">
        <v>0</v>
      </c>
      <c r="J15" s="226"/>
      <c r="K15" s="226"/>
      <c r="L15" s="226">
        <v>0</v>
      </c>
      <c r="M15" s="226"/>
      <c r="N15" s="226"/>
      <c r="O15" s="226">
        <f>SUM(B15:N15)</f>
        <v>0</v>
      </c>
      <c r="P15" s="226"/>
      <c r="Q15" s="226">
        <v>0</v>
      </c>
      <c r="R15" s="226"/>
      <c r="S15" s="148">
        <f>O15+Q15</f>
        <v>0</v>
      </c>
      <c r="T15" s="141"/>
    </row>
    <row r="16" spans="1:20" s="138" customFormat="1" ht="19.5" customHeight="1" x14ac:dyDescent="0.25">
      <c r="A16" s="142" t="s">
        <v>637</v>
      </c>
      <c r="B16" s="226">
        <v>0</v>
      </c>
      <c r="C16" s="226"/>
      <c r="D16" s="226">
        <v>0</v>
      </c>
      <c r="E16" s="226"/>
      <c r="F16" s="226">
        <v>0</v>
      </c>
      <c r="G16" s="226"/>
      <c r="H16" s="226"/>
      <c r="I16" s="226">
        <v>0</v>
      </c>
      <c r="J16" s="226"/>
      <c r="K16" s="226"/>
      <c r="L16" s="226">
        <v>0</v>
      </c>
      <c r="M16" s="226"/>
      <c r="N16" s="226"/>
      <c r="O16" s="226">
        <f>SUM(B16:N16)</f>
        <v>0</v>
      </c>
      <c r="P16" s="226"/>
      <c r="Q16" s="226">
        <v>0</v>
      </c>
      <c r="R16" s="226"/>
      <c r="S16" s="148">
        <f>O16+Q16</f>
        <v>0</v>
      </c>
      <c r="T16" s="141"/>
    </row>
    <row r="17" spans="1:20" s="138" customFormat="1" ht="19.5" customHeight="1" x14ac:dyDescent="0.25">
      <c r="A17" s="142" t="s">
        <v>638</v>
      </c>
      <c r="B17" s="227">
        <f>B15-B16</f>
        <v>0</v>
      </c>
      <c r="C17" s="229"/>
      <c r="D17" s="227">
        <f>D15-D16</f>
        <v>0</v>
      </c>
      <c r="E17" s="229"/>
      <c r="F17" s="227">
        <v>0</v>
      </c>
      <c r="G17" s="228"/>
      <c r="H17" s="229"/>
      <c r="I17" s="227">
        <v>0</v>
      </c>
      <c r="J17" s="228"/>
      <c r="K17" s="229"/>
      <c r="L17" s="227">
        <v>0</v>
      </c>
      <c r="M17" s="228"/>
      <c r="N17" s="229"/>
      <c r="O17" s="227">
        <f>O15-O16</f>
        <v>0</v>
      </c>
      <c r="P17" s="229"/>
      <c r="Q17" s="227">
        <f>Q15-Q16</f>
        <v>0</v>
      </c>
      <c r="R17" s="229"/>
      <c r="S17" s="148">
        <f>S15-S16</f>
        <v>0</v>
      </c>
      <c r="T17" s="141"/>
    </row>
    <row r="18" spans="1:20" s="146" customFormat="1" ht="13.5" x14ac:dyDescent="0.2">
      <c r="A18" s="143" t="s">
        <v>639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5"/>
    </row>
    <row r="19" spans="1:20" s="138" customFormat="1" ht="13.5" x14ac:dyDescent="0.25">
      <c r="A19" s="144"/>
      <c r="B19" s="144"/>
      <c r="C19" s="144"/>
      <c r="D19" s="144"/>
      <c r="E19" s="144"/>
      <c r="F19" s="144"/>
      <c r="G19" s="144"/>
      <c r="H19" s="144"/>
      <c r="I19" s="149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1"/>
    </row>
    <row r="20" spans="1:20" s="138" customFormat="1" ht="13.5" x14ac:dyDescent="0.25">
      <c r="A20" s="143" t="s">
        <v>640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7" t="s">
        <v>514</v>
      </c>
      <c r="T20" s="141"/>
    </row>
    <row r="21" spans="1:20" s="138" customFormat="1" ht="27.75" customHeight="1" x14ac:dyDescent="0.25">
      <c r="A21" s="221" t="s">
        <v>629</v>
      </c>
      <c r="B21" s="221" t="s">
        <v>641</v>
      </c>
      <c r="C21" s="221"/>
      <c r="D21" s="221"/>
      <c r="E21" s="221"/>
      <c r="F21" s="221"/>
      <c r="G21" s="230" t="s">
        <v>642</v>
      </c>
      <c r="H21" s="230"/>
      <c r="I21" s="230"/>
      <c r="J21" s="231" t="s">
        <v>643</v>
      </c>
      <c r="K21" s="232"/>
      <c r="L21" s="232"/>
      <c r="M21" s="232"/>
      <c r="N21" s="232"/>
      <c r="O21" s="232"/>
      <c r="P21" s="221" t="s">
        <v>631</v>
      </c>
      <c r="Q21" s="221"/>
      <c r="R21" s="221"/>
      <c r="S21" s="222" t="s">
        <v>644</v>
      </c>
      <c r="T21" s="141"/>
    </row>
    <row r="22" spans="1:20" s="138" customFormat="1" ht="27.75" customHeight="1" x14ac:dyDescent="0.25">
      <c r="A22" s="221"/>
      <c r="B22" s="150" t="s">
        <v>645</v>
      </c>
      <c r="C22" s="150" t="s">
        <v>646</v>
      </c>
      <c r="D22" s="150" t="s">
        <v>647</v>
      </c>
      <c r="E22" s="150" t="s">
        <v>648</v>
      </c>
      <c r="F22" s="150" t="s">
        <v>604</v>
      </c>
      <c r="G22" s="150" t="s">
        <v>649</v>
      </c>
      <c r="H22" s="151" t="s">
        <v>650</v>
      </c>
      <c r="I22" s="151" t="s">
        <v>604</v>
      </c>
      <c r="J22" s="150" t="s">
        <v>632</v>
      </c>
      <c r="K22" s="150" t="s">
        <v>633</v>
      </c>
      <c r="L22" s="150" t="s">
        <v>634</v>
      </c>
      <c r="M22" s="150" t="s">
        <v>635</v>
      </c>
      <c r="N22" s="150" t="s">
        <v>636</v>
      </c>
      <c r="O22" s="150" t="s">
        <v>604</v>
      </c>
      <c r="P22" s="150" t="s">
        <v>651</v>
      </c>
      <c r="Q22" s="150" t="s">
        <v>652</v>
      </c>
      <c r="R22" s="150" t="s">
        <v>604</v>
      </c>
      <c r="S22" s="233"/>
      <c r="T22" s="141"/>
    </row>
    <row r="23" spans="1:20" s="138" customFormat="1" ht="19.5" customHeight="1" x14ac:dyDescent="0.25">
      <c r="A23" s="142" t="s">
        <v>522</v>
      </c>
      <c r="B23" s="148">
        <v>1</v>
      </c>
      <c r="C23" s="148">
        <v>1</v>
      </c>
      <c r="D23" s="148">
        <v>10</v>
      </c>
      <c r="E23" s="148">
        <v>25</v>
      </c>
      <c r="F23" s="148">
        <f>SUM(B23:E23)</f>
        <v>37</v>
      </c>
      <c r="G23" s="152">
        <v>0</v>
      </c>
      <c r="H23" s="152">
        <v>0</v>
      </c>
      <c r="I23" s="152">
        <f>SUM(G23:H23)</f>
        <v>0</v>
      </c>
      <c r="J23" s="148">
        <v>0</v>
      </c>
      <c r="K23" s="148">
        <v>1</v>
      </c>
      <c r="L23" s="148">
        <v>0</v>
      </c>
      <c r="M23" s="148">
        <v>1</v>
      </c>
      <c r="N23" s="148">
        <v>0</v>
      </c>
      <c r="O23" s="148">
        <f>SUM(J23:N23)</f>
        <v>2</v>
      </c>
      <c r="P23" s="148">
        <v>0</v>
      </c>
      <c r="Q23" s="148">
        <v>2</v>
      </c>
      <c r="R23" s="148">
        <f>SUM(P23:Q23)</f>
        <v>2</v>
      </c>
      <c r="S23" s="148">
        <f>F23+O23+R23+I23</f>
        <v>41</v>
      </c>
      <c r="T23" s="141"/>
    </row>
    <row r="24" spans="1:20" s="138" customFormat="1" ht="19.5" customHeight="1" x14ac:dyDescent="0.25">
      <c r="A24" s="142" t="s">
        <v>637</v>
      </c>
      <c r="B24" s="148">
        <v>1</v>
      </c>
      <c r="C24" s="148">
        <v>0</v>
      </c>
      <c r="D24" s="148">
        <v>10</v>
      </c>
      <c r="E24" s="148">
        <v>19</v>
      </c>
      <c r="F24" s="148">
        <f>SUM(B24:E24)</f>
        <v>30</v>
      </c>
      <c r="G24" s="152">
        <v>6</v>
      </c>
      <c r="H24" s="152">
        <v>0</v>
      </c>
      <c r="I24" s="152">
        <f>SUM(G24:H24)</f>
        <v>6</v>
      </c>
      <c r="J24" s="148">
        <v>0</v>
      </c>
      <c r="K24" s="148">
        <v>1</v>
      </c>
      <c r="L24" s="148">
        <v>0</v>
      </c>
      <c r="M24" s="148">
        <v>1</v>
      </c>
      <c r="N24" s="148">
        <v>0</v>
      </c>
      <c r="O24" s="148">
        <f>SUM(J24:N24)</f>
        <v>2</v>
      </c>
      <c r="P24" s="148">
        <v>0</v>
      </c>
      <c r="Q24" s="148">
        <v>2</v>
      </c>
      <c r="R24" s="148">
        <f>SUM(P24:Q24)</f>
        <v>2</v>
      </c>
      <c r="S24" s="148">
        <f>F24+O24+R24+I24</f>
        <v>40</v>
      </c>
      <c r="T24" s="141"/>
    </row>
    <row r="25" spans="1:20" s="138" customFormat="1" ht="19.5" customHeight="1" x14ac:dyDescent="0.25">
      <c r="A25" s="142" t="s">
        <v>638</v>
      </c>
      <c r="B25" s="148">
        <f>B23-B24</f>
        <v>0</v>
      </c>
      <c r="C25" s="148">
        <f t="shared" ref="C25:S25" si="0">C23-C24</f>
        <v>1</v>
      </c>
      <c r="D25" s="148">
        <f t="shared" si="0"/>
        <v>0</v>
      </c>
      <c r="E25" s="148">
        <f t="shared" si="0"/>
        <v>6</v>
      </c>
      <c r="F25" s="148">
        <f t="shared" si="0"/>
        <v>7</v>
      </c>
      <c r="G25" s="148">
        <f t="shared" si="0"/>
        <v>-6</v>
      </c>
      <c r="H25" s="148">
        <f t="shared" si="0"/>
        <v>0</v>
      </c>
      <c r="I25" s="148">
        <f t="shared" si="0"/>
        <v>-6</v>
      </c>
      <c r="J25" s="148">
        <f t="shared" si="0"/>
        <v>0</v>
      </c>
      <c r="K25" s="148">
        <f t="shared" si="0"/>
        <v>0</v>
      </c>
      <c r="L25" s="148">
        <f t="shared" si="0"/>
        <v>0</v>
      </c>
      <c r="M25" s="148">
        <f t="shared" si="0"/>
        <v>0</v>
      </c>
      <c r="N25" s="148">
        <f t="shared" si="0"/>
        <v>0</v>
      </c>
      <c r="O25" s="148">
        <f t="shared" si="0"/>
        <v>0</v>
      </c>
      <c r="P25" s="148">
        <f t="shared" si="0"/>
        <v>0</v>
      </c>
      <c r="Q25" s="148">
        <f t="shared" si="0"/>
        <v>0</v>
      </c>
      <c r="R25" s="148">
        <f t="shared" si="0"/>
        <v>0</v>
      </c>
      <c r="S25" s="148">
        <f t="shared" si="0"/>
        <v>1</v>
      </c>
      <c r="T25" s="141"/>
    </row>
    <row r="26" spans="1:20" s="138" customFormat="1" ht="27" customHeight="1" x14ac:dyDescent="0.25">
      <c r="A26" s="234" t="s">
        <v>653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141"/>
    </row>
    <row r="27" spans="1:20" x14ac:dyDescent="0.3">
      <c r="T27" s="140"/>
    </row>
    <row r="28" spans="1:20" s="138" customFormat="1" ht="13.5" x14ac:dyDescent="0.25">
      <c r="A28" s="143" t="s">
        <v>654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7" t="s">
        <v>514</v>
      </c>
      <c r="T28" s="141"/>
    </row>
    <row r="29" spans="1:20" s="138" customFormat="1" ht="27.75" customHeight="1" x14ac:dyDescent="0.25">
      <c r="A29" s="221" t="s">
        <v>629</v>
      </c>
      <c r="B29" s="231" t="s">
        <v>655</v>
      </c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5"/>
      <c r="T29" s="141"/>
    </row>
    <row r="30" spans="1:20" s="138" customFormat="1" ht="27.75" customHeight="1" x14ac:dyDescent="0.25">
      <c r="A30" s="221"/>
      <c r="B30" s="231" t="s">
        <v>656</v>
      </c>
      <c r="C30" s="235"/>
      <c r="D30" s="231" t="s">
        <v>657</v>
      </c>
      <c r="E30" s="235"/>
      <c r="F30" s="231" t="s">
        <v>658</v>
      </c>
      <c r="G30" s="235"/>
      <c r="H30" s="231"/>
      <c r="I30" s="235"/>
      <c r="J30" s="150"/>
      <c r="K30" s="153"/>
      <c r="L30" s="221"/>
      <c r="M30" s="230"/>
      <c r="N30" s="231"/>
      <c r="O30" s="235"/>
      <c r="P30" s="231"/>
      <c r="Q30" s="235"/>
      <c r="R30" s="150"/>
      <c r="S30" s="150" t="s">
        <v>527</v>
      </c>
      <c r="T30" s="141"/>
    </row>
    <row r="31" spans="1:20" s="138" customFormat="1" ht="21" customHeight="1" x14ac:dyDescent="0.25">
      <c r="A31" s="142" t="s">
        <v>522</v>
      </c>
      <c r="B31" s="227">
        <v>3</v>
      </c>
      <c r="C31" s="229"/>
      <c r="D31" s="227">
        <v>0</v>
      </c>
      <c r="E31" s="229"/>
      <c r="F31" s="227">
        <v>0</v>
      </c>
      <c r="G31" s="229"/>
      <c r="H31" s="227">
        <v>0</v>
      </c>
      <c r="I31" s="229"/>
      <c r="J31" s="154">
        <v>0</v>
      </c>
      <c r="K31" s="154">
        <v>0</v>
      </c>
      <c r="L31" s="226">
        <v>0</v>
      </c>
      <c r="M31" s="226"/>
      <c r="N31" s="227">
        <v>0</v>
      </c>
      <c r="O31" s="229"/>
      <c r="P31" s="227">
        <v>0</v>
      </c>
      <c r="Q31" s="229"/>
      <c r="R31" s="148">
        <v>0</v>
      </c>
      <c r="S31" s="148">
        <f>SUM(B31:R31)</f>
        <v>3</v>
      </c>
      <c r="T31" s="141"/>
    </row>
    <row r="32" spans="1:20" s="138" customFormat="1" ht="21" customHeight="1" x14ac:dyDescent="0.25">
      <c r="A32" s="142" t="s">
        <v>637</v>
      </c>
      <c r="B32" s="227">
        <v>3</v>
      </c>
      <c r="C32" s="229"/>
      <c r="D32" s="227">
        <v>0</v>
      </c>
      <c r="E32" s="229"/>
      <c r="F32" s="227">
        <v>0</v>
      </c>
      <c r="G32" s="229"/>
      <c r="H32" s="227">
        <v>0</v>
      </c>
      <c r="I32" s="229"/>
      <c r="J32" s="154">
        <v>0</v>
      </c>
      <c r="K32" s="154">
        <v>0</v>
      </c>
      <c r="L32" s="226">
        <v>0</v>
      </c>
      <c r="M32" s="226"/>
      <c r="N32" s="227">
        <v>0</v>
      </c>
      <c r="O32" s="229"/>
      <c r="P32" s="227">
        <v>0</v>
      </c>
      <c r="Q32" s="229"/>
      <c r="R32" s="148">
        <v>0</v>
      </c>
      <c r="S32" s="148">
        <f>SUM(B32:R32)</f>
        <v>3</v>
      </c>
      <c r="T32" s="141"/>
    </row>
    <row r="33" spans="1:20" s="138" customFormat="1" ht="21" customHeight="1" x14ac:dyDescent="0.25">
      <c r="A33" s="142" t="s">
        <v>638</v>
      </c>
      <c r="B33" s="227">
        <v>0</v>
      </c>
      <c r="C33" s="229"/>
      <c r="D33" s="227">
        <v>0</v>
      </c>
      <c r="E33" s="229"/>
      <c r="F33" s="227">
        <v>0</v>
      </c>
      <c r="G33" s="229"/>
      <c r="H33" s="227">
        <v>0</v>
      </c>
      <c r="I33" s="229"/>
      <c r="J33" s="148">
        <f>J31-J32</f>
        <v>0</v>
      </c>
      <c r="K33" s="154">
        <v>0</v>
      </c>
      <c r="L33" s="226">
        <f>M31-M32</f>
        <v>0</v>
      </c>
      <c r="M33" s="226"/>
      <c r="N33" s="227">
        <v>0</v>
      </c>
      <c r="O33" s="229"/>
      <c r="P33" s="227">
        <v>0</v>
      </c>
      <c r="Q33" s="229"/>
      <c r="R33" s="148">
        <f>R31-R32</f>
        <v>0</v>
      </c>
      <c r="S33" s="148">
        <f>S31-S32</f>
        <v>0</v>
      </c>
      <c r="T33" s="141"/>
    </row>
    <row r="34" spans="1:20" x14ac:dyDescent="0.3">
      <c r="A34" s="236" t="s">
        <v>659</v>
      </c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140"/>
    </row>
    <row r="35" spans="1:20" x14ac:dyDescent="0.3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</row>
    <row r="36" spans="1:20" x14ac:dyDescent="0.3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</row>
  </sheetData>
  <mergeCells count="89">
    <mergeCell ref="N32:O32"/>
    <mergeCell ref="N31:O31"/>
    <mergeCell ref="P31:Q31"/>
    <mergeCell ref="A34:S34"/>
    <mergeCell ref="P32:Q32"/>
    <mergeCell ref="B33:C33"/>
    <mergeCell ref="D33:E33"/>
    <mergeCell ref="F33:G33"/>
    <mergeCell ref="H33:I33"/>
    <mergeCell ref="L33:M33"/>
    <mergeCell ref="N33:O33"/>
    <mergeCell ref="P33:Q33"/>
    <mergeCell ref="B32:C32"/>
    <mergeCell ref="D32:E32"/>
    <mergeCell ref="F32:G32"/>
    <mergeCell ref="H32:I32"/>
    <mergeCell ref="L32:M32"/>
    <mergeCell ref="B31:C31"/>
    <mergeCell ref="D31:E31"/>
    <mergeCell ref="F31:G31"/>
    <mergeCell ref="H31:I31"/>
    <mergeCell ref="L31:M31"/>
    <mergeCell ref="S21:S22"/>
    <mergeCell ref="A26:S26"/>
    <mergeCell ref="A29:A30"/>
    <mergeCell ref="B29:S29"/>
    <mergeCell ref="B30:C30"/>
    <mergeCell ref="D30:E30"/>
    <mergeCell ref="F30:G30"/>
    <mergeCell ref="H30:I30"/>
    <mergeCell ref="L30:M30"/>
    <mergeCell ref="N30:O30"/>
    <mergeCell ref="P30:Q30"/>
    <mergeCell ref="Q17:R17"/>
    <mergeCell ref="A21:A22"/>
    <mergeCell ref="B21:F21"/>
    <mergeCell ref="G21:I21"/>
    <mergeCell ref="J21:O21"/>
    <mergeCell ref="P21:R21"/>
    <mergeCell ref="B17:C17"/>
    <mergeCell ref="D17:E17"/>
    <mergeCell ref="F17:H17"/>
    <mergeCell ref="I17:K17"/>
    <mergeCell ref="L17:N17"/>
    <mergeCell ref="O17:P17"/>
    <mergeCell ref="Q15:R15"/>
    <mergeCell ref="B16:C16"/>
    <mergeCell ref="D16:E16"/>
    <mergeCell ref="F16:H16"/>
    <mergeCell ref="I16:K16"/>
    <mergeCell ref="L16:N16"/>
    <mergeCell ref="O16:P16"/>
    <mergeCell ref="Q16:R16"/>
    <mergeCell ref="B15:C15"/>
    <mergeCell ref="D15:E15"/>
    <mergeCell ref="F15:H15"/>
    <mergeCell ref="I15:K15"/>
    <mergeCell ref="L15:N15"/>
    <mergeCell ref="O15:P15"/>
    <mergeCell ref="P9:Q9"/>
    <mergeCell ref="R9:S9"/>
    <mergeCell ref="A13:A14"/>
    <mergeCell ref="B13:P13"/>
    <mergeCell ref="Q13:R14"/>
    <mergeCell ref="S13:S14"/>
    <mergeCell ref="B14:C14"/>
    <mergeCell ref="D14:E14"/>
    <mergeCell ref="F14:H14"/>
    <mergeCell ref="I14:K14"/>
    <mergeCell ref="L14:N14"/>
    <mergeCell ref="O14:P14"/>
    <mergeCell ref="B9:C9"/>
    <mergeCell ref="D9:E9"/>
    <mergeCell ref="F9:G9"/>
    <mergeCell ref="H9:I9"/>
    <mergeCell ref="J9:O9"/>
    <mergeCell ref="A1:S1"/>
    <mergeCell ref="A2:S2"/>
    <mergeCell ref="A3:S3"/>
    <mergeCell ref="A7:A8"/>
    <mergeCell ref="B7:C8"/>
    <mergeCell ref="D7:O7"/>
    <mergeCell ref="P7:S7"/>
    <mergeCell ref="D8:E8"/>
    <mergeCell ref="F8:G8"/>
    <mergeCell ref="H8:I8"/>
    <mergeCell ref="J8:O8"/>
    <mergeCell ref="P8:Q8"/>
    <mergeCell ref="R8:S8"/>
  </mergeCells>
  <phoneticPr fontId="4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draft="1" horizontalDpi="655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</vt:i4>
      </vt:variant>
    </vt:vector>
  </HeadingPairs>
  <TitlesOfParts>
    <vt:vector size="8" baseType="lpstr">
      <vt:lpstr>총괄</vt:lpstr>
      <vt:lpstr>세입</vt:lpstr>
      <vt:lpstr>세출</vt:lpstr>
      <vt:lpstr>학급편성표및 학생수 조서</vt:lpstr>
      <vt:lpstr>수익자부담교육비 징수액 산출근거</vt:lpstr>
      <vt:lpstr>2. 업무추진비 편성 현황</vt:lpstr>
      <vt:lpstr>기구 및 정현원(동화중)</vt:lpstr>
      <vt:lpstr>'2. 업무추진비 편성 현황'!Print_Area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ardorsus</dc:creator>
  <cp:lastModifiedBy>ardor</cp:lastModifiedBy>
  <dcterms:created xsi:type="dcterms:W3CDTF">2018-02-27T06:14:04Z</dcterms:created>
  <dcterms:modified xsi:type="dcterms:W3CDTF">2018-02-27T06:16:55Z</dcterms:modified>
</cp:coreProperties>
</file>