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2019동화중\제출\"/>
    </mc:Choice>
  </mc:AlternateContent>
  <bookViews>
    <workbookView xWindow="105" yWindow="105" windowWidth="10005" windowHeight="7005"/>
  </bookViews>
  <sheets>
    <sheet name="예산총칙" sheetId="9" r:id="rId1"/>
    <sheet name="총괄" sheetId="8" r:id="rId2"/>
    <sheet name="세입" sheetId="10" r:id="rId3"/>
    <sheet name="세출" sheetId="11" r:id="rId4"/>
    <sheet name="학급편성표및 학생수 조서" sheetId="13" r:id="rId5"/>
    <sheet name="업무추진비 편성 현황" sheetId="15" r:id="rId6"/>
    <sheet name="보수일람표" sheetId="17" r:id="rId7"/>
    <sheet name="수익자부담교육비 징수액 산출근거" sheetId="14" r:id="rId8"/>
    <sheet name="기구 및 정현원(동화중)" sheetId="16" r:id="rId9"/>
  </sheets>
  <externalReferences>
    <externalReference r:id="rId10"/>
  </externalReferences>
  <definedNames>
    <definedName name="_xlnm.Print_Area" localSheetId="5">'업무추진비 편성 현황'!$A$1:$J$32</definedName>
    <definedName name="_xlnm.Print_Area">#REF!</definedName>
    <definedName name="_xlnm.Print_Titles" localSheetId="6">보수일람표!$1:$4</definedName>
  </definedNames>
  <calcPr calcId="152511"/>
</workbook>
</file>

<file path=xl/calcChain.xml><?xml version="1.0" encoding="utf-8"?>
<calcChain xmlns="http://schemas.openxmlformats.org/spreadsheetml/2006/main">
  <c r="C3" i="15" l="1"/>
  <c r="R33" i="16"/>
  <c r="L33" i="16"/>
  <c r="J33" i="16"/>
  <c r="S32" i="16"/>
  <c r="S31" i="16"/>
  <c r="S33" i="16" s="1"/>
  <c r="R25" i="16"/>
  <c r="Q25" i="16"/>
  <c r="P25" i="16"/>
  <c r="N25" i="16"/>
  <c r="M25" i="16"/>
  <c r="L25" i="16"/>
  <c r="K25" i="16"/>
  <c r="J25" i="16"/>
  <c r="H25" i="16"/>
  <c r="G25" i="16"/>
  <c r="E25" i="16"/>
  <c r="D25" i="16"/>
  <c r="C25" i="16"/>
  <c r="B25" i="16"/>
  <c r="R24" i="16"/>
  <c r="O24" i="16"/>
  <c r="I24" i="16"/>
  <c r="F24" i="16"/>
  <c r="S24" i="16" s="1"/>
  <c r="R23" i="16"/>
  <c r="O23" i="16"/>
  <c r="S23" i="16" s="1"/>
  <c r="I23" i="16"/>
  <c r="I25" i="16" s="1"/>
  <c r="F23" i="16"/>
  <c r="F25" i="16" s="1"/>
  <c r="Q17" i="16"/>
  <c r="O17" i="16"/>
  <c r="D17" i="16"/>
  <c r="B17" i="16"/>
  <c r="S16" i="16"/>
  <c r="O16" i="16"/>
  <c r="S15" i="16"/>
  <c r="S17" i="16" s="1"/>
  <c r="O15" i="16"/>
  <c r="S25" i="16" l="1"/>
  <c r="O25" i="16"/>
  <c r="I32" i="15" l="1"/>
  <c r="H6" i="15" s="1"/>
  <c r="I6" i="15"/>
  <c r="F6" i="15"/>
  <c r="E6" i="15"/>
  <c r="D6" i="15"/>
  <c r="C6" i="15"/>
  <c r="G6" i="15" s="1"/>
  <c r="B3" i="15" l="1"/>
  <c r="H19" i="14" l="1"/>
  <c r="F19" i="14"/>
  <c r="I17" i="14"/>
  <c r="I16" i="14"/>
  <c r="I15" i="14"/>
  <c r="I14" i="14"/>
  <c r="I13" i="14"/>
  <c r="I12" i="14"/>
  <c r="I11" i="14"/>
  <c r="I10" i="14"/>
  <c r="I9" i="14"/>
  <c r="I19" i="14" s="1"/>
  <c r="G14" i="13"/>
  <c r="F14" i="13"/>
  <c r="E14" i="13"/>
  <c r="D14" i="13"/>
</calcChain>
</file>

<file path=xl/sharedStrings.xml><?xml version="1.0" encoding="utf-8"?>
<sst xmlns="http://schemas.openxmlformats.org/spreadsheetml/2006/main" count="1328" uniqueCount="753">
  <si>
    <t>세입 세출 예산 총괄</t>
  </si>
  <si>
    <t>예산구분</t>
  </si>
  <si>
    <t>전년예산액</t>
  </si>
  <si>
    <t>예산액</t>
  </si>
  <si>
    <t>비교증감</t>
  </si>
  <si>
    <t>본예산</t>
  </si>
  <si>
    <t>최종예산</t>
  </si>
  <si>
    <t>증감률</t>
  </si>
  <si>
    <t>(단위 : 천원)</t>
  </si>
  <si>
    <t>세입</t>
  </si>
  <si>
    <t>세출</t>
  </si>
  <si>
    <t>장</t>
  </si>
  <si>
    <t>관</t>
  </si>
  <si>
    <t>누계예산</t>
  </si>
  <si>
    <t>구성비</t>
  </si>
  <si>
    <t>정책사업</t>
  </si>
  <si>
    <t>인적자원 운용</t>
  </si>
  <si>
    <t>학생복지/교육격차 해소</t>
  </si>
  <si>
    <t>기본적 교육활동</t>
  </si>
  <si>
    <t>선택적 교육활동</t>
  </si>
  <si>
    <t>교육활동 지원</t>
  </si>
  <si>
    <t>학교 일반운영</t>
  </si>
  <si>
    <t>이전수입</t>
  </si>
  <si>
    <t>교육비특별회계이전수입</t>
  </si>
  <si>
    <t>기타이전수입</t>
  </si>
  <si>
    <t>자체수입</t>
  </si>
  <si>
    <t>학부모부담수입</t>
  </si>
  <si>
    <t>행정활동수입</t>
  </si>
  <si>
    <t>기타수입</t>
  </si>
  <si>
    <t>전년도이월금</t>
  </si>
  <si>
    <t>1/1</t>
  </si>
  <si>
    <t>발행일 :</t>
  </si>
  <si>
    <t xml:space="preserve">예산구분 : </t>
  </si>
  <si>
    <t>과   목</t>
  </si>
  <si>
    <t>전년도
예산액</t>
  </si>
  <si>
    <t>산출기초(원)</t>
  </si>
  <si>
    <t>비고</t>
  </si>
  <si>
    <t>항</t>
  </si>
  <si>
    <t>목</t>
  </si>
  <si>
    <t>원가통계비목</t>
  </si>
  <si>
    <t>1.이전수입</t>
  </si>
  <si>
    <t>1.교육비특별회계이전수입</t>
  </si>
  <si>
    <t>1.교육비특별회계전입금수입</t>
  </si>
  <si>
    <t>1.사립학교보조금수입</t>
  </si>
  <si>
    <t>1.인건비재정결함보조금</t>
  </si>
  <si>
    <t>2.운영비재정결함보조금</t>
  </si>
  <si>
    <t>2.기타이전수입</t>
  </si>
  <si>
    <t>1.사학법인이전수입</t>
  </si>
  <si>
    <t>1.법인법정부담금</t>
  </si>
  <si>
    <t>2.자체수입</t>
  </si>
  <si>
    <t>1.학부모부담수입</t>
  </si>
  <si>
    <t>1.수익자부담수입</t>
  </si>
  <si>
    <t>1.급식비</t>
  </si>
  <si>
    <t>2.방과후학교활동비</t>
  </si>
  <si>
    <t>1.방과후학교활동비</t>
  </si>
  <si>
    <t>3.현장체험학습비</t>
  </si>
  <si>
    <t>1.현장체험학습비</t>
  </si>
  <si>
    <t>4.졸업앨범비</t>
  </si>
  <si>
    <t>1.졸업앨범비</t>
  </si>
  <si>
    <t>2.행정활동수입</t>
  </si>
  <si>
    <t>1.사용료및수수료</t>
  </si>
  <si>
    <t>1</t>
  </si>
  <si>
    <t xml:space="preserve">발행일 : </t>
  </si>
  <si>
    <t>1.사용료</t>
  </si>
  <si>
    <t>수용비 : 500,000</t>
  </si>
  <si>
    <t>2.수수료</t>
  </si>
  <si>
    <t>2.자산수입</t>
  </si>
  <si>
    <t>1.자산매각대</t>
  </si>
  <si>
    <t>자산매각대금 : 100,000</t>
  </si>
  <si>
    <t>3.기타행정활동수입</t>
  </si>
  <si>
    <t>1.이자수입</t>
  </si>
  <si>
    <t>법인세환급금 : 140,000</t>
  </si>
  <si>
    <t>2.기타행정활동수입</t>
  </si>
  <si>
    <t>1.기타행정활동수입</t>
  </si>
  <si>
    <t>기타제수입 : 100,000</t>
  </si>
  <si>
    <t>3.기타수입</t>
  </si>
  <si>
    <t>1.전년도이월금</t>
  </si>
  <si>
    <t>1.순세계잉여금</t>
  </si>
  <si>
    <t>세입합계</t>
  </si>
  <si>
    <t>2</t>
  </si>
  <si>
    <t>사업</t>
  </si>
  <si>
    <t>비교
증감</t>
  </si>
  <si>
    <t>정책</t>
  </si>
  <si>
    <t>단위</t>
  </si>
  <si>
    <t>세부</t>
  </si>
  <si>
    <t>세부항목</t>
  </si>
  <si>
    <t>1.인적자원 운용</t>
  </si>
  <si>
    <t>1.교직원보수</t>
  </si>
  <si>
    <t>1.사립학교 교원보수</t>
  </si>
  <si>
    <t>1.기본급</t>
  </si>
  <si>
    <t>1.봉급</t>
  </si>
  <si>
    <t>2.수당</t>
  </si>
  <si>
    <t>1.정근수당</t>
  </si>
  <si>
    <t>2.성과상여금</t>
  </si>
  <si>
    <t>3.가족수당</t>
  </si>
  <si>
    <t>4.자녀학비보조수당</t>
  </si>
  <si>
    <t>5.육아휴직수당</t>
  </si>
  <si>
    <t>6.교원보전수당</t>
  </si>
  <si>
    <t>7.교직수당</t>
  </si>
  <si>
    <t>보직교사  8,400,000원×1교</t>
  </si>
  <si>
    <t>3.복리후생비</t>
  </si>
  <si>
    <t>1.정액급식비</t>
  </si>
  <si>
    <t>2.명절휴가비</t>
  </si>
  <si>
    <t>4.기타수당</t>
  </si>
  <si>
    <t>1.관리업무수당</t>
  </si>
  <si>
    <t>2.직급보조비</t>
  </si>
  <si>
    <t>5.부담금</t>
  </si>
  <si>
    <t>1.교직원법정부담금</t>
  </si>
  <si>
    <t>2.사립학교 직원보수</t>
  </si>
  <si>
    <t>직원 정액급식비  6,240,000원×1교</t>
  </si>
  <si>
    <t>1.연가보상비</t>
  </si>
  <si>
    <t>2.기타 교직원보수</t>
  </si>
  <si>
    <t>1.교직원대체인건비</t>
  </si>
  <si>
    <t>1.기간제교원인건비</t>
  </si>
  <si>
    <t>기간제 보건활동수당  30,000원×12월</t>
  </si>
  <si>
    <t>1.기간제교원법정부담금</t>
  </si>
  <si>
    <t>2.학교운영지원수당</t>
  </si>
  <si>
    <t>1.교원연구비</t>
  </si>
  <si>
    <t>1.학교운영지원수당</t>
  </si>
  <si>
    <t>3.교직원 복지 및 역량강화</t>
  </si>
  <si>
    <t>1.교직원연수</t>
  </si>
  <si>
    <t>1.기획위원연수</t>
  </si>
  <si>
    <t>1.교육운영비</t>
  </si>
  <si>
    <t>2.교직원복지</t>
  </si>
  <si>
    <t>1.교직원문화행사</t>
  </si>
  <si>
    <t>1.일반업무추진비</t>
  </si>
  <si>
    <t>3</t>
  </si>
  <si>
    <t>2.학생복지/교육격차 해소</t>
  </si>
  <si>
    <t>1.급식 관리</t>
  </si>
  <si>
    <t>1.학교급식운영</t>
  </si>
  <si>
    <t>1.전출금</t>
  </si>
  <si>
    <t>2.보건 관리</t>
  </si>
  <si>
    <t>1.학생및교직원보건안전관리</t>
  </si>
  <si>
    <t>1.건강교실 운영</t>
  </si>
  <si>
    <t>1.학생복지비</t>
  </si>
  <si>
    <t>건강교실 운영비  3회×350,000</t>
  </si>
  <si>
    <t>약품구입  4회×500,000</t>
  </si>
  <si>
    <t>보건교사 보수교육비  1명×100,000</t>
  </si>
  <si>
    <t>3.학생복지</t>
  </si>
  <si>
    <t>1.학생복지운영</t>
  </si>
  <si>
    <t>1.졸업앨범제작</t>
  </si>
  <si>
    <t>3.기본적 교육활동</t>
  </si>
  <si>
    <t>1.교과 활동</t>
  </si>
  <si>
    <t>1.교과활동지원</t>
  </si>
  <si>
    <t>4</t>
  </si>
  <si>
    <t>신입생 인성검사비  4,000원×250명</t>
  </si>
  <si>
    <t>학교공개의날 운영비  300,000원×1회</t>
  </si>
  <si>
    <t>2.국어교과활동</t>
  </si>
  <si>
    <t>1.국어교과활동</t>
  </si>
  <si>
    <t>3.사회교과활동</t>
  </si>
  <si>
    <t>1.교과운영</t>
  </si>
  <si>
    <t>4.수학교과활동</t>
  </si>
  <si>
    <t>5.과학교과활동</t>
  </si>
  <si>
    <t>과학의 날 행사 운영비  100,000×3회</t>
  </si>
  <si>
    <t>5</t>
  </si>
  <si>
    <t>교구구입비 및 실습자재비구입  200,000×5회</t>
  </si>
  <si>
    <t>6.체육교과활동</t>
  </si>
  <si>
    <t>교사용체육복구입  3명×200,000원</t>
  </si>
  <si>
    <t>팝스, 스포츠클럽운영비  160,000원×5회</t>
  </si>
  <si>
    <t>학교스포츠클럽 운영비  500,000원×2회</t>
  </si>
  <si>
    <t>2.체육대회</t>
  </si>
  <si>
    <t>2.일반업무추진비</t>
  </si>
  <si>
    <t>7.예술교과활동</t>
  </si>
  <si>
    <t>1.음악교과활동</t>
  </si>
  <si>
    <t>2.미술교과활동</t>
  </si>
  <si>
    <t>8.외국어교과활동</t>
  </si>
  <si>
    <t>9.선택교과활동</t>
  </si>
  <si>
    <t>6</t>
  </si>
  <si>
    <t>1.일반수용비</t>
  </si>
  <si>
    <t>2.창의적 체험활동</t>
  </si>
  <si>
    <t>1.자율활동</t>
  </si>
  <si>
    <t>학급운영비  6반×200,000</t>
  </si>
  <si>
    <t>학급운영비  7반×200,000</t>
  </si>
  <si>
    <t>2.현장체험학습활동</t>
  </si>
  <si>
    <t>3.동아리활동</t>
  </si>
  <si>
    <t>1.동아리활동운영</t>
  </si>
  <si>
    <t>7</t>
  </si>
  <si>
    <t>4.선택적 교육활동</t>
  </si>
  <si>
    <t>1.방과후학교 운영</t>
  </si>
  <si>
    <t>1.방과후학교운영</t>
  </si>
  <si>
    <t>1.교과프로그램</t>
  </si>
  <si>
    <t>1.운영수당</t>
  </si>
  <si>
    <t>2.독서활동</t>
  </si>
  <si>
    <t>1.독서활동운영</t>
  </si>
  <si>
    <t>2.도서구입비</t>
  </si>
  <si>
    <t>3.교기육성</t>
  </si>
  <si>
    <t>1.교기운영</t>
  </si>
  <si>
    <t>1.태권도부운영</t>
  </si>
  <si>
    <t>8</t>
  </si>
  <si>
    <t>일반운영비  100,000원×5회</t>
  </si>
  <si>
    <t>4.기타 선택적 교육활동</t>
  </si>
  <si>
    <t>1.기타선택적교육운영</t>
  </si>
  <si>
    <t>5.교육활동 지원</t>
  </si>
  <si>
    <t>1.교무업무 운영</t>
  </si>
  <si>
    <t>1.교무학사운영</t>
  </si>
  <si>
    <t>교무실사무용품구입비  475,000원×4회</t>
  </si>
  <si>
    <t>2.교무학사운영</t>
  </si>
  <si>
    <t>출석부,판서용품,상장용지  1,000,000원×2회</t>
  </si>
  <si>
    <t>탁상달력제작비  40,000원×50개</t>
  </si>
  <si>
    <t>9</t>
  </si>
  <si>
    <t>2.생활지도운영</t>
  </si>
  <si>
    <t>1.학생생활상담지도</t>
  </si>
  <si>
    <t>1.상담실운영비</t>
  </si>
  <si>
    <t>2.학교폭력예방</t>
  </si>
  <si>
    <t>3.학생안전교육</t>
  </si>
  <si>
    <t>3.학습지원실 운영</t>
  </si>
  <si>
    <t>1.방송실운영</t>
  </si>
  <si>
    <t>1.방송실 운영</t>
  </si>
  <si>
    <t>2.정보화실운영</t>
  </si>
  <si>
    <t>1.컴퓨터실운영</t>
  </si>
  <si>
    <t>컴퓨터실운영비  10월×100,000원</t>
  </si>
  <si>
    <t>2.환경개선</t>
  </si>
  <si>
    <t>10</t>
  </si>
  <si>
    <t>4.교육여건 개선</t>
  </si>
  <si>
    <t>1.교육환경개선</t>
  </si>
  <si>
    <t>6.학교 일반운영</t>
  </si>
  <si>
    <t>1.학교기관 운영</t>
  </si>
  <si>
    <t>1.부서기본운영</t>
  </si>
  <si>
    <t>2.직책급업무추진비</t>
  </si>
  <si>
    <t>2.행정지원인력운용</t>
  </si>
  <si>
    <t>1.행정보조원 인건비</t>
  </si>
  <si>
    <t>11</t>
  </si>
  <si>
    <t>1.기간제직원인건비</t>
  </si>
  <si>
    <t>행정보조원 연봉  1,657,730×12월×2명</t>
  </si>
  <si>
    <t>2.기간제직원법정부담금</t>
  </si>
  <si>
    <t>2.시설 장비 유지</t>
  </si>
  <si>
    <t>1.학교시설장비유지</t>
  </si>
  <si>
    <t>1.공공요금</t>
  </si>
  <si>
    <t>1.전기요금</t>
  </si>
  <si>
    <t>2.상하수도료</t>
  </si>
  <si>
    <t>3.기타공공요금</t>
  </si>
  <si>
    <t>우편요금  30,000원×12회</t>
  </si>
  <si>
    <t>2.연료비</t>
  </si>
  <si>
    <t>1.연료비</t>
  </si>
  <si>
    <t>12</t>
  </si>
  <si>
    <t>화장실청소용역  1,452,000×12월</t>
  </si>
  <si>
    <t>프로그램사용료  110,000원×12월</t>
  </si>
  <si>
    <t>인쇄실용지  1,350,000원×1회</t>
  </si>
  <si>
    <t>행정실 소모품  80,000원×12월</t>
  </si>
  <si>
    <t>2.여비</t>
  </si>
  <si>
    <t>3.교육운영비</t>
  </si>
  <si>
    <t>학생 여비  20,000×12월</t>
  </si>
  <si>
    <t>3.학교운영 협력</t>
  </si>
  <si>
    <t>1.학교운영위원회운영</t>
  </si>
  <si>
    <t>2.학부모협력</t>
  </si>
  <si>
    <t>1.학부모회운영</t>
  </si>
  <si>
    <t>13</t>
  </si>
  <si>
    <t>세출합계</t>
  </si>
  <si>
    <t>14</t>
  </si>
  <si>
    <t>【서식 8】</t>
  </si>
  <si>
    <t>학급편성표 및 학생수 조서</t>
  </si>
  <si>
    <t>[ 작성기준 : 예산 - 3.1.  결산 - 교육통계 ]</t>
  </si>
  <si>
    <t xml:space="preserve">1. 학생현황 </t>
  </si>
  <si>
    <t>(단위 : 명)</t>
  </si>
  <si>
    <t>학년별</t>
  </si>
  <si>
    <t>계열</t>
  </si>
  <si>
    <t>학과</t>
  </si>
  <si>
    <t>학급수</t>
  </si>
  <si>
    <t>학생수</t>
  </si>
  <si>
    <t>인가</t>
  </si>
  <si>
    <t>편성</t>
  </si>
  <si>
    <t>정원</t>
  </si>
  <si>
    <t>1학년</t>
  </si>
  <si>
    <t>인문</t>
  </si>
  <si>
    <t>2학년</t>
  </si>
  <si>
    <t>3학년</t>
  </si>
  <si>
    <t>계</t>
  </si>
  <si>
    <t>【서식6】</t>
  </si>
  <si>
    <t>수익자 부담교육비 징수액 산출근거</t>
  </si>
  <si>
    <t>(단위 : 원)</t>
  </si>
  <si>
    <t>교육
활동명</t>
  </si>
  <si>
    <t>횟수</t>
  </si>
  <si>
    <t>실시기간</t>
  </si>
  <si>
    <t>실시</t>
  </si>
  <si>
    <t>세    출</t>
  </si>
  <si>
    <t>세    입</t>
  </si>
  <si>
    <t>부터</t>
  </si>
  <si>
    <t>까지</t>
  </si>
  <si>
    <t>기간</t>
  </si>
  <si>
    <t>소요예산액(A)</t>
  </si>
  <si>
    <t>산출세부내역</t>
  </si>
  <si>
    <t>참여학생수(B)</t>
  </si>
  <si>
    <t>1인당</t>
  </si>
  <si>
    <t>부담액(A/B)</t>
  </si>
  <si>
    <t>방과후학교</t>
  </si>
  <si>
    <t>1년</t>
  </si>
  <si>
    <t>1학년현장체험비</t>
  </si>
  <si>
    <t>1일</t>
  </si>
  <si>
    <t>2학년현장체험비</t>
  </si>
  <si>
    <t>학교급식비(교직원)</t>
  </si>
  <si>
    <t>학교급식비(그외)</t>
  </si>
  <si>
    <t>앨범비</t>
  </si>
  <si>
    <t>4월</t>
  </si>
  <si>
    <t xml:space="preserve"> 업무추진비 계상 한도(일반업무추진비) 및 편성현황</t>
  </si>
  <si>
    <t>학교명</t>
  </si>
  <si>
    <t>교당(연액)</t>
  </si>
  <si>
    <t>교직원(명)</t>
  </si>
  <si>
    <t>학교운영위원(명)</t>
  </si>
  <si>
    <t>일반업무추진비
계상한도금액</t>
  </si>
  <si>
    <t>일반업무추진비
예산편성액</t>
  </si>
  <si>
    <t>직책급업무추진비
계상한도액</t>
  </si>
  <si>
    <t>직책급업무추진비
예산편성액</t>
  </si>
  <si>
    <t>중</t>
  </si>
  <si>
    <t>동화중학교</t>
  </si>
  <si>
    <t>※ 작성요령</t>
  </si>
  <si>
    <t>． 빈칸에 해당되는 값을 입력하면 자동으로 예산액이 입력되며, 음영표시된 부분은 자동함수로 값이 반영되므로 셀서식 변경 금지</t>
  </si>
  <si>
    <t>세출예산(일반업무추진비 편성현황)</t>
  </si>
  <si>
    <t>단위사업</t>
  </si>
  <si>
    <t>세부사업명</t>
  </si>
  <si>
    <t>산출내역</t>
  </si>
  <si>
    <t>편성액</t>
  </si>
  <si>
    <t>학교급</t>
  </si>
  <si>
    <t>교당</t>
  </si>
  <si>
    <t>교직원 복지 및 역량강화</t>
  </si>
  <si>
    <t>교직원복지</t>
  </si>
  <si>
    <t>교직원문화행사</t>
  </si>
  <si>
    <t>일반업무추진비</t>
  </si>
  <si>
    <t>초</t>
  </si>
  <si>
    <t>교과 활동</t>
  </si>
  <si>
    <t>체육교과활동</t>
  </si>
  <si>
    <t>체육대회 평가회</t>
  </si>
  <si>
    <t>학교기관 운영</t>
  </si>
  <si>
    <t>부서기본운영</t>
  </si>
  <si>
    <t>교육관련 협의회비</t>
  </si>
  <si>
    <t>고</t>
  </si>
  <si>
    <t>교장실운영</t>
  </si>
  <si>
    <t>교장업무추진비</t>
  </si>
  <si>
    <t>학교운영위원회</t>
  </si>
  <si>
    <t>학교운영위원회 협의회</t>
  </si>
  <si>
    <t>소계</t>
  </si>
  <si>
    <t xml:space="preserve">【서식 7】 </t>
  </si>
  <si>
    <r>
      <t>기구 및 정</t>
    </r>
    <r>
      <rPr>
        <b/>
        <sz val="20"/>
        <color rgb="FF000000"/>
        <rFont val="맑은 고딕"/>
        <family val="3"/>
        <charset val="129"/>
      </rPr>
      <t>·</t>
    </r>
    <r>
      <rPr>
        <b/>
        <sz val="20"/>
        <color rgb="FF000000"/>
        <rFont val="맑은 고딕"/>
        <family val="3"/>
        <charset val="129"/>
      </rPr>
      <t>현원 일람표</t>
    </r>
  </si>
  <si>
    <t>[ 작성기준 : 예산 - 3.1.  결산 - 2.28. ]</t>
  </si>
  <si>
    <t>1. 일반 현황</t>
  </si>
  <si>
    <t>법인설립
인     가
년 월 일</t>
  </si>
  <si>
    <t>설립자
(한자)</t>
  </si>
  <si>
    <t>이사장 인적사항</t>
  </si>
  <si>
    <t>전화번호</t>
  </si>
  <si>
    <t>성명
(한자)</t>
  </si>
  <si>
    <t>생년월일</t>
  </si>
  <si>
    <t>학력</t>
  </si>
  <si>
    <t>경럭</t>
  </si>
  <si>
    <t>법인
사무실</t>
  </si>
  <si>
    <t>이사장댁</t>
  </si>
  <si>
    <t>1950.6.5</t>
  </si>
  <si>
    <t>유 경 화
(劉 景 華)</t>
  </si>
  <si>
    <t>유 동 욱
(劉 東 旭)</t>
  </si>
  <si>
    <t>1953.4.15</t>
  </si>
  <si>
    <t>중앙대학교</t>
  </si>
  <si>
    <t>유피부과의원장</t>
  </si>
  <si>
    <t>(031)
563-2580</t>
  </si>
  <si>
    <t>(031)
521-2595</t>
  </si>
  <si>
    <t>※ 작성요령 : 관외법인도 작성하며 지역교육청에서는 법인별 제출 할 것.</t>
  </si>
  <si>
    <t>2. 법인 정. 현원 현황</t>
  </si>
  <si>
    <t>구분</t>
  </si>
  <si>
    <t>사무직</t>
  </si>
  <si>
    <t>기능직</t>
  </si>
  <si>
    <t>5급</t>
  </si>
  <si>
    <t>6급</t>
  </si>
  <si>
    <t>7급</t>
  </si>
  <si>
    <t>8급</t>
  </si>
  <si>
    <t>9급</t>
  </si>
  <si>
    <t>현원</t>
  </si>
  <si>
    <t>증감</t>
  </si>
  <si>
    <t>※ 작성요령 : 관내법인만 작성.</t>
  </si>
  <si>
    <t>3. 학교 교직원 정.현원 현황</t>
  </si>
  <si>
    <t>정규교원</t>
  </si>
  <si>
    <t>기간제교원</t>
  </si>
  <si>
    <t>일반직</t>
  </si>
  <si>
    <t>합계</t>
  </si>
  <si>
    <t>교장</t>
  </si>
  <si>
    <t>교감</t>
  </si>
  <si>
    <t>보직
교사</t>
  </si>
  <si>
    <t>교사</t>
  </si>
  <si>
    <t>결원
보충</t>
  </si>
  <si>
    <t>기타</t>
  </si>
  <si>
    <t>8등급</t>
  </si>
  <si>
    <t>9등급</t>
  </si>
  <si>
    <t>※ 정원은 관할청에서 인정한 인원을 기재하고 현원은 현재 근무중인자(휴직자 포함, 기간제교사와 시간강사는 제외)를 작성한다.</t>
  </si>
  <si>
    <t>4. 교육실무직원 현황</t>
  </si>
  <si>
    <t>비정규직</t>
  </si>
  <si>
    <t>행정실무사</t>
  </si>
  <si>
    <t>영양사</t>
  </si>
  <si>
    <t>사서</t>
  </si>
  <si>
    <t>※ 직종에 따라 변경 작성</t>
  </si>
  <si>
    <t>회계연도 : 2019
예산구분 : 본예산
기관코드 : 동화중학교</t>
  </si>
  <si>
    <t>2019-02-14</t>
  </si>
  <si>
    <t xml:space="preserve">동화중학교회계  세입·세출 예산서 </t>
  </si>
  <si>
    <t>예산 총칙</t>
  </si>
  <si>
    <t>예산 구분 :</t>
  </si>
  <si>
    <t>예산확정일</t>
  </si>
  <si>
    <t>2019-02-13</t>
  </si>
  <si>
    <t>제1조 2019학년도 동화중학교 교비회계 세입·세출예산총액은 세입·세출 각각 4,255,731천원으로 하며 세입 · 세출의 명세는 “세입·세출예산서”와 같다.
제2조 2019학년도 명시이월사업은 별첨 “명시이월비내역”과 같다.
제3조 동일한 정책사업 내의 단위사업간 목, 동일한 단위사업 내의 세부사업간 목에 예산의 과부족이 있는 경우에는 「사학기관재무.회계규칙」 제21조 제3항의 규정에 의하여 상호 전용할 수 있다. 단, 회계연도 경과후에는 예산을 전용할 수 없으며, 업무추진비에 충당하기 위하여 다른 비목에서 전용할 수 없다.  
제4조 국가 또는 지방자치단체 등으로부터 소요전액이 교부된 경비 또는 「초.중등교육법」 제30조의2 제2항 제4호의 규정에 의한 경비(수익자부담금)와 관할청으로부터 목적이 지정되어 교부된 사업은 추가경정예산의 성립전에 이를 사용할 수 있으며, 이는 동일 회계연도내의 차기 추가경정예산에 계상하여야 한다. 다만, 목적지정 전입금, 보조금, 지원금이 교부된 이후 추가경정예산을 편성하지 못할 경우 이사회의 의결을 받은 것으로 간주처리하고 추후에 보고한다.
제5조 다음의 경비에 부족이 생겼을 때에는 비목 상호간 또는 타 비목으로부터 이용할 수 있다.
      1. 교원 및 사무직원 인건비, 교원연구비, 관리 및 직책 수당, 겸직수당 
      2. 교육실무직원보수, 비정규직보수, 강사료
      3. 세금, 공과금, 반환금</t>
  </si>
  <si>
    <t>2019학년도 세입예산명세서</t>
  </si>
  <si>
    <t>인건비재정결함보조금 : 3,265,544,000원 × 1교 =</t>
  </si>
  <si>
    <t>운영비재정결함보조금 : 478,493,000원 × 1교 =</t>
  </si>
  <si>
    <t>건강보험부담금 : 40,000,000</t>
  </si>
  <si>
    <t>학생급식비 : (645명×160일×4,600원)-시청지원195,783,180</t>
  </si>
  <si>
    <t>교직원급식비 : 27명×230일×4,600원</t>
  </si>
  <si>
    <t>그 외 급식비 : 5건×55,000원</t>
  </si>
  <si>
    <t>1학기 : 30,000원×강사10명×12시간×3차</t>
  </si>
  <si>
    <t>2학기 : 30,000원×강사8명×12시간×3차</t>
  </si>
  <si>
    <t>1학년 현장체험활동 : 15,000원×120명</t>
  </si>
  <si>
    <t>2학년 수학여행 : 15,000원×70명</t>
  </si>
  <si>
    <t>2학년 수학여행 : 276,000원×190명</t>
  </si>
  <si>
    <t>3학년 수학여행 : 265,000원×210명</t>
  </si>
  <si>
    <t>졸업앨범구입 : 44,300원×217명</t>
  </si>
  <si>
    <t>시설사용료 : 800,000</t>
  </si>
  <si>
    <t>수수료 : 50,000</t>
  </si>
  <si>
    <t>수험료 : 740,000</t>
  </si>
  <si>
    <t>교비회계예금이자 : 3,492,000</t>
  </si>
  <si>
    <t>순세계잉여금 : 18,000,000</t>
  </si>
  <si>
    <t>2019학년도 세출예산명세서</t>
  </si>
  <si>
    <t>교원봉급  1,762,033,900원×1교</t>
  </si>
  <si>
    <t>교원정근수당  143,783,200원×1교</t>
  </si>
  <si>
    <t>교원정근수당가산  43,560,000원×1교</t>
  </si>
  <si>
    <t>교원성과상여금  120,583,870원×1교</t>
  </si>
  <si>
    <t>교원가족수당  15,840,000원×1교</t>
  </si>
  <si>
    <t>교원자녀학비보조수당  1,634,000원×4회</t>
  </si>
  <si>
    <t>육아휴직수당  1,700,000원</t>
  </si>
  <si>
    <t>교원보전수당  960,000원×1교</t>
  </si>
  <si>
    <t>교원교직수당  93,500,000×1교</t>
  </si>
  <si>
    <t>8.교직수당가산금1</t>
  </si>
  <si>
    <t>원로교사  900,000원×1교</t>
  </si>
  <si>
    <t>9.교직수당가산금2</t>
  </si>
  <si>
    <t>10.교직수당가산금4</t>
  </si>
  <si>
    <t>교원담임수당  130,000원×16명×12월</t>
  </si>
  <si>
    <t>11.시간외근무수당</t>
  </si>
  <si>
    <t>교원시간외근무  68,971,930원×1교</t>
  </si>
  <si>
    <t>12.교직수당가산금10</t>
  </si>
  <si>
    <t>전문상담교사수당  20,000원×12회</t>
  </si>
  <si>
    <t>교원정액급식비  48,620,000원×1교</t>
  </si>
  <si>
    <t>교원명절휴가비  179,014,620원×1교</t>
  </si>
  <si>
    <t>관리업무수당  6,319,390원×1교</t>
  </si>
  <si>
    <t>교원직급보조비  7,800,000원×1교</t>
  </si>
  <si>
    <t>교원사학연금  103,839,000×1교</t>
  </si>
  <si>
    <t>교원재해보상부담금  7,715,000×1교</t>
  </si>
  <si>
    <t>교원건강보험  46,802,000×1교</t>
  </si>
  <si>
    <t>직원봉급  108,765,500원×1교</t>
  </si>
  <si>
    <t>직원정근수당  6,633,130원×1교</t>
  </si>
  <si>
    <t>직원 정근가산  1,920,000원×1교</t>
  </si>
  <si>
    <t>직원 성과상여금  11,927,030원×1회</t>
  </si>
  <si>
    <t>직원 가족수당  1,920,000원×1교</t>
  </si>
  <si>
    <t>4.시간외근무수당</t>
  </si>
  <si>
    <t>직원 시간외근무  17,028,200원×1교</t>
  </si>
  <si>
    <t>5.특수직무수당</t>
  </si>
  <si>
    <t>직원 특수직무수당  30,000원×4명×12월</t>
  </si>
  <si>
    <t>직원 명절휴가비  11,013,600원×1교</t>
  </si>
  <si>
    <t>직원 연가보상비  2,534,400원×1회</t>
  </si>
  <si>
    <t>직원 직급보조비  7,200,000원×1회</t>
  </si>
  <si>
    <t>직원 사학연금  13,267,000×1교</t>
  </si>
  <si>
    <t>직원 재해보상부담금  964,000×1교</t>
  </si>
  <si>
    <t>직원 건강보험  3,780,000×1교</t>
  </si>
  <si>
    <t>기간제 봉급  245,202,410원×1교</t>
  </si>
  <si>
    <t>기간제 정근수당  11,888,010원×1교</t>
  </si>
  <si>
    <t>기간제 성과상여금  23,022,870원×1교</t>
  </si>
  <si>
    <t>기간제 가족수당  480,000원×1교</t>
  </si>
  <si>
    <t>기간제 교직수당  24,983,860원×1교</t>
  </si>
  <si>
    <t>기간제 정근수당가산  1,320,000원×2명</t>
  </si>
  <si>
    <t>기간제 담임수당  130,000원×5명×12월</t>
  </si>
  <si>
    <t>기간제 시간외근무  13,839,460원×1교</t>
  </si>
  <si>
    <t>기간제 정액급식비  12,991,600원×1교</t>
  </si>
  <si>
    <t>기간제 명절휴가비  22,396,080원×1교</t>
  </si>
  <si>
    <t>기간제 퇴직금  19,013,290원</t>
  </si>
  <si>
    <t>기간제 건강보험  11,469,000×1교</t>
  </si>
  <si>
    <t>기간제 국민연금  13,843,000×1교</t>
  </si>
  <si>
    <t>기간제 고용보험  5,404,000×1교</t>
  </si>
  <si>
    <t>기간제 산재보험  3,502,000×1교</t>
  </si>
  <si>
    <t>교원연구비  668,000×30명×1교+9,000원</t>
  </si>
  <si>
    <t>기간제 교원연구비  668,000×9명×1교</t>
  </si>
  <si>
    <t>기획위원연수비  15명×150,000원</t>
  </si>
  <si>
    <t>2.직무연수</t>
  </si>
  <si>
    <t>직무연수지원비및연수강사료  296,000×10건</t>
  </si>
  <si>
    <t>교직원문화, 체육행사  39명×100,000</t>
  </si>
  <si>
    <t>조리교 전출 급식비  307,778,000</t>
  </si>
  <si>
    <t>2.교직원건강검사</t>
  </si>
  <si>
    <t>결핵검진  12,500×40명</t>
  </si>
  <si>
    <t>3.보건실운영</t>
  </si>
  <si>
    <t>1.여비</t>
  </si>
  <si>
    <t>2.학생복지비</t>
  </si>
  <si>
    <t>보건실기구확충  1,000,000×1개</t>
  </si>
  <si>
    <t>보건실운영비  10월×229,000</t>
  </si>
  <si>
    <t>부상학생수송비  10회×30,000</t>
  </si>
  <si>
    <t>4.학교안전공제회비</t>
  </si>
  <si>
    <t>학교안전공제회비  6,840×660</t>
  </si>
  <si>
    <t>5.학생건강검사</t>
  </si>
  <si>
    <t>건강검사(1학년 치과)  6,860원×231명</t>
  </si>
  <si>
    <t>건강검사(1학년)  30,000원×231명</t>
  </si>
  <si>
    <t>건강검사(2,3학년)  1,080원×462명</t>
  </si>
  <si>
    <t>졸업앨범구입  44,300원×217명</t>
  </si>
  <si>
    <t>1.교육과정운영</t>
  </si>
  <si>
    <t>커텐수리비  100,000원×15건</t>
  </si>
  <si>
    <t>교육과정운영계획서 발간비(16부)  1회×500,000원</t>
  </si>
  <si>
    <t>2.교육활동홍보</t>
  </si>
  <si>
    <t>학교게시물  150,000원×10건</t>
  </si>
  <si>
    <t>학교홍보자료제작  2,000×350권</t>
  </si>
  <si>
    <t>3.기초기본학생지도</t>
  </si>
  <si>
    <t>기초기본학생지도  1회×1,000,000원</t>
  </si>
  <si>
    <t>4.전문적학습공동체</t>
  </si>
  <si>
    <t>전문적학습공동체  3회×1,000,000원</t>
  </si>
  <si>
    <t>수업및학습용품구입  100,000원×3회</t>
  </si>
  <si>
    <t>2.한문교과활동</t>
  </si>
  <si>
    <t>수업및학습용품구입  100,000원×2회</t>
  </si>
  <si>
    <t>1.도덕교과활동</t>
  </si>
  <si>
    <t>수업및학습용품구입  60,000×5회</t>
  </si>
  <si>
    <t>1.과학교과운영</t>
  </si>
  <si>
    <t>실습(실험)재료비  800,000×5회</t>
  </si>
  <si>
    <t>2.비품구입비</t>
  </si>
  <si>
    <t>과학교구확충  800,000×5회</t>
  </si>
  <si>
    <t>2.기술가정교과활동</t>
  </si>
  <si>
    <t>수업및학습용품  500,000원×5회</t>
  </si>
  <si>
    <t>행사용품구입및수선  1,500,000원×1회</t>
  </si>
  <si>
    <t>체육대회 평가회  300,000원×1회</t>
  </si>
  <si>
    <t>수업및학습용품구입  교재교구200,000원×2회</t>
  </si>
  <si>
    <t>수업및학습용품구입  교재교구200,000원×5회</t>
  </si>
  <si>
    <t>3.음향장비구입</t>
  </si>
  <si>
    <t>1.비품구입비</t>
  </si>
  <si>
    <t>음향장비구입  4,000,000×1회</t>
  </si>
  <si>
    <t>1.영어교과 활동</t>
  </si>
  <si>
    <t>2.중국어교과 활동</t>
  </si>
  <si>
    <t>1.교육과정 운영비</t>
  </si>
  <si>
    <t>2학년 학기말프로그램운영비  50,000원×10일</t>
  </si>
  <si>
    <t>2.활성화위원회</t>
  </si>
  <si>
    <t>활성화위원회  100,000원×6회</t>
  </si>
  <si>
    <t>1.학급운영비 1학년</t>
  </si>
  <si>
    <t>2.학급운영비 2학년</t>
  </si>
  <si>
    <t>3.학급운영비 3학년</t>
  </si>
  <si>
    <t>학급운영비  200,000×7반</t>
  </si>
  <si>
    <t>4.교육과정 운영비</t>
  </si>
  <si>
    <t>1학년 학기말프로그램운영비  50,000원×10일</t>
  </si>
  <si>
    <t>5.자기이해활동</t>
  </si>
  <si>
    <t>인적성검사(반배정)  4,500원×240명</t>
  </si>
  <si>
    <t>1.현장체험학습(자체)</t>
  </si>
  <si>
    <t>2학년 교사비용  220,000원×10명</t>
  </si>
  <si>
    <t>2.1학년 현장체험활동</t>
  </si>
  <si>
    <t>소규모체험학습  15,000원×120명</t>
  </si>
  <si>
    <t>3.2학년 현장체험활동</t>
  </si>
  <si>
    <t>소규모체험학습  15,000원×70명</t>
  </si>
  <si>
    <t>4.2학년 수학여행</t>
  </si>
  <si>
    <t>수학여행  276,000원×190명</t>
  </si>
  <si>
    <t>5.3학년 수학여행</t>
  </si>
  <si>
    <t>수학여행  265,000원×210명</t>
  </si>
  <si>
    <t>동아리활동운영비  100,000원×20팀</t>
  </si>
  <si>
    <t>4.봉사활동</t>
  </si>
  <si>
    <t>1.기도회</t>
  </si>
  <si>
    <t>목요아침기도회  100,000원×10회</t>
  </si>
  <si>
    <t>2.선교 동아리활동운영</t>
  </si>
  <si>
    <t>아이노스찬양팀운영비  100,000×10</t>
  </si>
  <si>
    <t>예배강사비  420,000원×10회</t>
  </si>
  <si>
    <t>3.선교교육활동</t>
  </si>
  <si>
    <t>교목실운영비  30,000원×10회</t>
  </si>
  <si>
    <t>선교부장 수련회비  40명×42,500원</t>
  </si>
  <si>
    <t>절기예배  50,000원×10회</t>
  </si>
  <si>
    <t>루아흐봉사단운영비  30,000원×10회</t>
  </si>
  <si>
    <t>4.성가경연대회</t>
  </si>
  <si>
    <t>성가경연대회 운영비  80,000원×10팀</t>
  </si>
  <si>
    <t>5.진로활동</t>
  </si>
  <si>
    <t>3학년 학기말프로그램운영비  50,000원×10일</t>
  </si>
  <si>
    <t>2.졸업식</t>
  </si>
  <si>
    <t>행사용품구입  70,000원×6명</t>
  </si>
  <si>
    <t>3.진로계획활동</t>
  </si>
  <si>
    <t>3학년 멘토링 사업비  40,000원×10회</t>
  </si>
  <si>
    <t>4.진로상담실운영</t>
  </si>
  <si>
    <t>진로상담실운영비  15,000원×20회</t>
  </si>
  <si>
    <t>진로진학상담부 행사운영비  100,000원×10회</t>
  </si>
  <si>
    <t>1학기  30,000원×강사10명×12시간×3차</t>
  </si>
  <si>
    <t>2학기  30,000원×강사8명×12시간×3차</t>
  </si>
  <si>
    <t>1.도서관운영</t>
  </si>
  <si>
    <t>도서관운영용품구입  10월×150,000원</t>
  </si>
  <si>
    <t>학교소식지  1,500,000원×2회</t>
  </si>
  <si>
    <t>행사용상품구입  100,000원×11회</t>
  </si>
  <si>
    <t>도서구입  12,000원×400권×2학기</t>
  </si>
  <si>
    <t>2.학생교과서구입</t>
  </si>
  <si>
    <t>교과서구입(종교)  1,300,000원×1세트</t>
  </si>
  <si>
    <t>교사용교과서구입(종교)  10,000원×5권</t>
  </si>
  <si>
    <t>대회출전비  1,000,000원×4회</t>
  </si>
  <si>
    <t>동하계훈련비  1,000,000원×2회</t>
  </si>
  <si>
    <t>도복구입비  50,000원×10명</t>
  </si>
  <si>
    <t>훈련복구입비  500,000원×3회</t>
  </si>
  <si>
    <t>1.교무실운영</t>
  </si>
  <si>
    <t>시간표  300,000원×1회</t>
  </si>
  <si>
    <t>교무실 운영비  200,000원×10회</t>
  </si>
  <si>
    <t>3.교육과정평가</t>
  </si>
  <si>
    <t>시험지및OMR카드구입  5,000×100개</t>
  </si>
  <si>
    <t>4.보결수업관리</t>
  </si>
  <si>
    <t>강사수당  500,000×10회</t>
  </si>
  <si>
    <t>보결수당  5,000×100회</t>
  </si>
  <si>
    <t>6.학생교과서구입</t>
  </si>
  <si>
    <t>전입생교과서구입비  1회×100,000원</t>
  </si>
  <si>
    <t>상담실운영비  130,000×10월</t>
  </si>
  <si>
    <t>1.안전한학교환경구축</t>
  </si>
  <si>
    <t>CCTV 설치 보수  750,000×2대</t>
  </si>
  <si>
    <t>2.학교폭력관련연수지원</t>
  </si>
  <si>
    <t>학생안전교육비  200,000×5회</t>
  </si>
  <si>
    <t>3.학교폭력및맞춤형대응</t>
  </si>
  <si>
    <t>선도, 규정개정 위원회 운영  50,000×10회</t>
  </si>
  <si>
    <t>4.학생생활지도</t>
  </si>
  <si>
    <t>학폭,교복,위기관리,교권보호 위원회 운영  100,000×15회</t>
  </si>
  <si>
    <t>5.학생회 운영</t>
  </si>
  <si>
    <t>학생회임원수련회  80,000×20명</t>
  </si>
  <si>
    <t>학생회활동지원  50,000원×32회</t>
  </si>
  <si>
    <t>1.안전교육</t>
  </si>
  <si>
    <t>체험형 안전교육  400,000×2회</t>
  </si>
  <si>
    <t>운영용품구입  100,000원×10회</t>
  </si>
  <si>
    <t>2.방송장비구입</t>
  </si>
  <si>
    <t>방송장비수리  100,000×5회</t>
  </si>
  <si>
    <t>방송장비구입  1,000,000×5회</t>
  </si>
  <si>
    <t>교사 노트북 교체  1,200,000×12</t>
  </si>
  <si>
    <t>컴퓨터장비수리  10월×700,000원</t>
  </si>
  <si>
    <t>청소용품구입비  100,000×25실</t>
  </si>
  <si>
    <t>1.교장실운영</t>
  </si>
  <si>
    <t>교장업무추진비  100,000원×36회+4,000</t>
  </si>
  <si>
    <t>직책급업무추진비  277,000원×12회</t>
  </si>
  <si>
    <t>2.부서 협의회</t>
  </si>
  <si>
    <t>동아리활동부  30,000원×3명</t>
  </si>
  <si>
    <t>방과후학교부  30,000원×2명</t>
  </si>
  <si>
    <t>진로진학부  30,000원×2명</t>
  </si>
  <si>
    <t>부서 운영비  30,000원×6명</t>
  </si>
  <si>
    <t>교육연구부  30,000원×4명</t>
  </si>
  <si>
    <t>생활안전부  30,000원×8명</t>
  </si>
  <si>
    <t>선교인성부  30,000원×4명</t>
  </si>
  <si>
    <t>수리과학부  30,000원×2명</t>
  </si>
  <si>
    <t>예체능부  30,000원×3명</t>
  </si>
  <si>
    <t>인문사회부  30,000원×4명</t>
  </si>
  <si>
    <t>3.학년 협의회</t>
  </si>
  <si>
    <t>1학년부  30,000원×8명</t>
  </si>
  <si>
    <t>2학년부  30,000원×7명</t>
  </si>
  <si>
    <t>3학년부  30,000원×8명</t>
  </si>
  <si>
    <t>행정보조원 연차수당  550,000원×2명</t>
  </si>
  <si>
    <t>행정보조원 퇴직연금  2,700,000원×2명</t>
  </si>
  <si>
    <t>행정보조원 시간외근무수당  216,000원×1명×12월</t>
  </si>
  <si>
    <t>행정보조원 국민연금  1,179,500원×2명+8,000원</t>
  </si>
  <si>
    <t>행정보조원 건강보험  900,000원×2명</t>
  </si>
  <si>
    <t>행정보조원 고용보험  408,500원×2명</t>
  </si>
  <si>
    <t>행정보조원 산재보험  267,500원×2명</t>
  </si>
  <si>
    <t>전기요금  11,675,410원×4회</t>
  </si>
  <si>
    <t>상하수도료  2,125,000원×4회</t>
  </si>
  <si>
    <t>인터넷통신비  397,430원×12회</t>
  </si>
  <si>
    <t>냉난방용도시가스  880,000원×12회</t>
  </si>
  <si>
    <t>기기유류비(등유비)  100,000원×2회</t>
  </si>
  <si>
    <t>3.시설관리용역</t>
  </si>
  <si>
    <t>방역소독용역  200,000원×6회</t>
  </si>
  <si>
    <t>4.학교시설물 관리</t>
  </si>
  <si>
    <t>부품, 비품구입비  600,000원×12월</t>
  </si>
  <si>
    <t>소모품구입비  500,000원×12월</t>
  </si>
  <si>
    <t>각종 수리비  200,000원×12월</t>
  </si>
  <si>
    <t>보수공사및소규모수선  3,900,000원×12월</t>
  </si>
  <si>
    <t>전기시설보수비  100,000원×12월</t>
  </si>
  <si>
    <t>조경시설유지보수비  250,000원×12월</t>
  </si>
  <si>
    <t>공구및관련자재구입  100,000원×12월</t>
  </si>
  <si>
    <t>5.학교시설물 점검</t>
  </si>
  <si>
    <t>냉난방시설 관리비  603,000원×12월</t>
  </si>
  <si>
    <t>각종 점검 및 검사  800,000원×12월</t>
  </si>
  <si>
    <t>CCTV유지보수  500,000×4대</t>
  </si>
  <si>
    <t>6.화장실관리</t>
  </si>
  <si>
    <t>화장실수리  40,000×11월</t>
  </si>
  <si>
    <t>7.시설당직원 인건비</t>
  </si>
  <si>
    <t>시설당직원 인건비  1,600,000×12회</t>
  </si>
  <si>
    <t>시설당직원 퇴직급여  1,600,000×1회</t>
  </si>
  <si>
    <t>8.당직관리</t>
  </si>
  <si>
    <t>일숙직수당  100,000×12월</t>
  </si>
  <si>
    <t>9.서비스요금</t>
  </si>
  <si>
    <t>컴퓨터유지보수  4,800,000×1년</t>
  </si>
  <si>
    <t>문자서비스요금  100,000원×12월</t>
  </si>
  <si>
    <t>10.기타</t>
  </si>
  <si>
    <t>1.기타공공요금</t>
  </si>
  <si>
    <t>시설공제회 회비  709,780×1회</t>
  </si>
  <si>
    <t>장애인고용부담금  10,000,000×1회</t>
  </si>
  <si>
    <t>11.일반행정사무관리</t>
  </si>
  <si>
    <t>전산소모품  588,000원×12월</t>
  </si>
  <si>
    <t>복사용지  750,000원×2회</t>
  </si>
  <si>
    <t>행정실 책자 및 인쇄비  40,000원×12월</t>
  </si>
  <si>
    <t>12.행정실운영</t>
  </si>
  <si>
    <t>행정실 운영비  250,000원×12월+8,000</t>
  </si>
  <si>
    <t>교원, 행정직, 교육실무직원  930,000원×12월</t>
  </si>
  <si>
    <t>교무실 행사 보조  40,000×12월</t>
  </si>
  <si>
    <t>학교운영위원회 운영  3회×380,000</t>
  </si>
  <si>
    <t>간담회, 식비  2회×180,000</t>
  </si>
  <si>
    <t>학부모총회준비  250,000원×2회</t>
  </si>
  <si>
    <t>학부모회운영비  500,000원×4회</t>
  </si>
  <si>
    <t>2019.03.01</t>
  </si>
  <si>
    <t>2020.02.29</t>
  </si>
  <si>
    <t>30,000원*강사12명*9시간*6차</t>
    <phoneticPr fontId="4" type="noConversion"/>
  </si>
  <si>
    <t>2019.09.23</t>
  </si>
  <si>
    <t>15,000원*120명</t>
    <phoneticPr fontId="4" type="noConversion"/>
  </si>
  <si>
    <t>15,000원*70명</t>
    <phoneticPr fontId="4" type="noConversion"/>
  </si>
  <si>
    <t>2학년수학여행</t>
    <phoneticPr fontId="4" type="noConversion"/>
  </si>
  <si>
    <t>2019.10.14</t>
  </si>
  <si>
    <t>2019.10.15</t>
  </si>
  <si>
    <t>2일</t>
    <phoneticPr fontId="4" type="noConversion"/>
  </si>
  <si>
    <t>276000원*190명</t>
    <phoneticPr fontId="4" type="noConversion"/>
  </si>
  <si>
    <t>3학년수학여행</t>
    <phoneticPr fontId="4" type="noConversion"/>
  </si>
  <si>
    <t>2일</t>
    <phoneticPr fontId="4" type="noConversion"/>
  </si>
  <si>
    <t>265000원*210명</t>
  </si>
  <si>
    <t>학교급식비(학생)</t>
    <phoneticPr fontId="4" type="noConversion"/>
  </si>
  <si>
    <t>2019.12.27</t>
  </si>
  <si>
    <t>10월</t>
  </si>
  <si>
    <t>(645명*160일*4600원)-시청지원195,783,180</t>
    <phoneticPr fontId="4" type="noConversion"/>
  </si>
  <si>
    <t>27명*230일*4600원</t>
    <phoneticPr fontId="4" type="noConversion"/>
  </si>
  <si>
    <t>5건*55,000원</t>
    <phoneticPr fontId="4" type="noConversion"/>
  </si>
  <si>
    <t>2019.11.01</t>
  </si>
  <si>
    <t>2020.02.10</t>
  </si>
  <si>
    <t>44,300원*217명</t>
    <phoneticPr fontId="4" type="noConversion"/>
  </si>
  <si>
    <t>부서 협의회</t>
    <phoneticPr fontId="4" type="noConversion"/>
  </si>
  <si>
    <t>학년 협의회</t>
    <phoneticPr fontId="4" type="noConversion"/>
  </si>
  <si>
    <t>]</t>
    <phoneticPr fontId="4" type="noConversion"/>
  </si>
  <si>
    <t>[서식3]</t>
  </si>
  <si>
    <t>교직원보수일람표(교육공무직원 포함)</t>
  </si>
  <si>
    <t>(단위 : 원)</t>
    <phoneticPr fontId="4" type="noConversion"/>
  </si>
  <si>
    <t>연번</t>
  </si>
  <si>
    <t>현직급
(직위)</t>
  </si>
  <si>
    <t>성명</t>
  </si>
  <si>
    <t>현직급
임용일</t>
  </si>
  <si>
    <t>근속
년수</t>
  </si>
  <si>
    <t>현
호봉</t>
  </si>
  <si>
    <t>봉급</t>
  </si>
  <si>
    <t>정근수당</t>
  </si>
  <si>
    <t>정근수당가산</t>
  </si>
  <si>
    <t>성과상여금</t>
  </si>
  <si>
    <t>대우공무원</t>
  </si>
  <si>
    <t>가족수당</t>
  </si>
  <si>
    <t>자녀학비보조</t>
  </si>
  <si>
    <t>육아휴직</t>
  </si>
  <si>
    <t>특수지근무</t>
  </si>
  <si>
    <t>보전수당</t>
  </si>
  <si>
    <t>교직수당</t>
  </si>
  <si>
    <t>원로교사</t>
  </si>
  <si>
    <t>전문상담교사 및 전문상담순회교사</t>
  </si>
  <si>
    <t>연보수액계</t>
  </si>
  <si>
    <t>직급보조비</t>
  </si>
  <si>
    <t>총 계</t>
  </si>
  <si>
    <t>퇴직일</t>
  </si>
  <si>
    <t>승급월</t>
  </si>
  <si>
    <t>보직교사</t>
  </si>
  <si>
    <t>특별수당</t>
  </si>
  <si>
    <t>담임교사</t>
  </si>
  <si>
    <t>실과교원</t>
  </si>
  <si>
    <t>보건활동수당</t>
  </si>
  <si>
    <t>겸직수당</t>
  </si>
  <si>
    <t>시간외근무수당</t>
  </si>
  <si>
    <t>관리업무수당</t>
  </si>
  <si>
    <t>정액급식비</t>
  </si>
  <si>
    <t>명절휴가비</t>
  </si>
  <si>
    <t>연가보상비</t>
  </si>
  <si>
    <t>기술정보수당</t>
  </si>
  <si>
    <t>교원</t>
    <phoneticPr fontId="4" type="noConversion"/>
  </si>
  <si>
    <t xml:space="preserve"> </t>
  </si>
  <si>
    <t>특수직무수당</t>
  </si>
  <si>
    <t>사무직원</t>
    <phoneticPr fontId="4" type="noConversion"/>
  </si>
  <si>
    <t>퇴직금</t>
  </si>
  <si>
    <t>기간제교원</t>
    <phoneticPr fontId="4" type="noConversion"/>
  </si>
  <si>
    <t>교통보조비</t>
  </si>
  <si>
    <t>교육공무직원</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</si>
</sst>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 #,##0_-;_-* &quot;-&quot;_-;_-@_-"/>
    <numFmt numFmtId="176" formatCode="#,##0_);[Red]\(#,##0\)"/>
    <numFmt numFmtId="177" formatCode="#,##0_ "/>
  </numFmts>
  <fonts count="37" x14ac:knownFonts="1">
    <font>
      <sz val="10"/>
      <color indexed="8"/>
      <name val="Arial"/>
      <family val="2"/>
    </font>
    <font>
      <sz val="16"/>
      <color indexed="8"/>
      <name val="바탕체"/>
      <family val="1"/>
      <charset val="129"/>
    </font>
    <font>
      <sz val="10"/>
      <color indexed="8"/>
      <name val="바탕체"/>
      <family val="1"/>
      <charset val="129"/>
    </font>
    <font>
      <sz val="9"/>
      <color indexed="8"/>
      <name val="바탕체"/>
      <family val="1"/>
      <charset val="129"/>
    </font>
    <font>
      <sz val="8"/>
      <name val="돋움"/>
      <family val="3"/>
      <charset val="129"/>
    </font>
    <font>
      <b/>
      <sz val="16"/>
      <color indexed="8"/>
      <name val="바탕체"/>
      <family val="1"/>
      <charset val="129"/>
    </font>
    <font>
      <sz val="8"/>
      <color indexed="8"/>
      <name val="바탕체"/>
      <family val="1"/>
      <charset val="129"/>
    </font>
    <font>
      <sz val="6"/>
      <color indexed="8"/>
      <name val="바탕체"/>
      <family val="1"/>
      <charset val="129"/>
    </font>
    <font>
      <sz val="10"/>
      <color indexed="8"/>
      <name val="굴림"/>
      <family val="3"/>
      <charset val="129"/>
    </font>
    <font>
      <sz val="10"/>
      <color indexed="8"/>
      <name val="Arial"/>
      <family val="2"/>
    </font>
    <font>
      <sz val="11"/>
      <name val="돋움"/>
      <family val="3"/>
      <charset val="129"/>
    </font>
    <font>
      <sz val="14"/>
      <color indexed="8"/>
      <name val="바탕체"/>
      <family val="1"/>
      <charset val="129"/>
    </font>
    <font>
      <b/>
      <sz val="14"/>
      <color indexed="8"/>
      <name val="맑은 고딕"/>
      <family val="3"/>
      <charset val="129"/>
    </font>
    <font>
      <sz val="11"/>
      <color indexed="8"/>
      <name val="맑은 고딕"/>
      <family val="3"/>
      <charset val="129"/>
    </font>
    <font>
      <sz val="14"/>
      <color indexed="8"/>
      <name val="맑은 고딕"/>
      <family val="3"/>
      <charset val="129"/>
    </font>
    <font>
      <b/>
      <sz val="12"/>
      <color indexed="8"/>
      <name val="맑은 고딕"/>
      <family val="3"/>
      <charset val="129"/>
    </font>
    <font>
      <sz val="12"/>
      <color indexed="8"/>
      <name val="맑은 고딕"/>
      <family val="3"/>
      <charset val="129"/>
    </font>
    <font>
      <sz val="11"/>
      <color indexed="8"/>
      <name val="바탕체"/>
      <family val="1"/>
      <charset val="129"/>
    </font>
    <font>
      <b/>
      <u/>
      <sz val="14"/>
      <color indexed="8"/>
      <name val="맑은 고딕"/>
      <family val="3"/>
      <charset val="129"/>
    </font>
    <font>
      <b/>
      <sz val="11"/>
      <color indexed="8"/>
      <name val="바탕체"/>
      <family val="1"/>
      <charset val="129"/>
    </font>
    <font>
      <b/>
      <sz val="10"/>
      <color indexed="8"/>
      <name val="바탕체"/>
      <family val="1"/>
      <charset val="129"/>
    </font>
    <font>
      <sz val="11"/>
      <color rgb="FF000000"/>
      <name val="맑은 고딕"/>
      <family val="3"/>
      <charset val="129"/>
    </font>
    <font>
      <b/>
      <sz val="17"/>
      <color rgb="FF000000"/>
      <name val="맑은 고딕"/>
      <family val="3"/>
      <charset val="129"/>
    </font>
    <font>
      <b/>
      <sz val="11"/>
      <color rgb="FF000000"/>
      <name val="맑은 고딕"/>
      <family val="3"/>
      <charset val="129"/>
    </font>
    <font>
      <sz val="12"/>
      <color rgb="FF000000"/>
      <name val="맑은 고딕"/>
      <family val="3"/>
      <charset val="129"/>
    </font>
    <font>
      <sz val="12"/>
      <color rgb="FF000000"/>
      <name val="바탕체"/>
      <family val="1"/>
      <charset val="129"/>
    </font>
    <font>
      <b/>
      <sz val="20"/>
      <color rgb="FF000000"/>
      <name val="맑은 고딕"/>
      <family val="3"/>
      <charset val="129"/>
    </font>
    <font>
      <sz val="10"/>
      <color rgb="FF000000"/>
      <name val="맑은 고딕"/>
      <family val="3"/>
      <charset val="129"/>
    </font>
    <font>
      <sz val="10"/>
      <color rgb="FF000000"/>
      <name val="바탕체"/>
      <family val="1"/>
      <charset val="129"/>
    </font>
    <font>
      <sz val="11"/>
      <color rgb="FF000000"/>
      <name val="돋움"/>
      <family val="3"/>
      <charset val="129"/>
    </font>
    <font>
      <b/>
      <sz val="12"/>
      <color indexed="8"/>
      <name val="바탕체"/>
      <family val="1"/>
      <charset val="129"/>
    </font>
    <font>
      <sz val="10"/>
      <color rgb="FF000000"/>
      <name val="돋움"/>
      <family val="3"/>
      <charset val="129"/>
    </font>
    <font>
      <sz val="18"/>
      <color rgb="FF000000"/>
      <name val="맑은 고딕"/>
      <family val="3"/>
      <charset val="129"/>
    </font>
    <font>
      <sz val="11"/>
      <color rgb="FFFF0000"/>
      <name val="돋움"/>
      <family val="3"/>
      <charset val="129"/>
    </font>
    <font>
      <b/>
      <sz val="11"/>
      <color rgb="FFFF0000"/>
      <name val="돋움"/>
      <family val="3"/>
      <charset val="129"/>
    </font>
    <font>
      <sz val="9"/>
      <color rgb="FF000000"/>
      <name val="맑은 고딕"/>
      <family val="3"/>
      <charset val="129"/>
    </font>
    <font>
      <sz val="6"/>
      <color rgb="FF000000"/>
      <name val="맑은 고딕"/>
      <family val="3"/>
      <charset val="129"/>
    </font>
  </fonts>
  <fills count="7">
    <fill>
      <patternFill patternType="none"/>
    </fill>
    <fill>
      <patternFill patternType="gray125"/>
    </fill>
    <fill>
      <patternFill patternType="solid">
        <fgColor indexed="31"/>
        <bgColor indexed="9"/>
      </patternFill>
    </fill>
    <fill>
      <patternFill patternType="solid">
        <fgColor indexed="9"/>
        <bgColor indexed="9"/>
      </patternFill>
    </fill>
    <fill>
      <patternFill patternType="solid">
        <fgColor rgb="FFFDEADB"/>
        <bgColor indexed="64"/>
      </patternFill>
    </fill>
    <fill>
      <patternFill patternType="solid">
        <fgColor rgb="FFDBEEF3"/>
        <bgColor indexed="64"/>
      </patternFill>
    </fill>
    <fill>
      <patternFill patternType="solid">
        <fgColor rgb="FFFFFF99"/>
        <bgColor indexed="64"/>
      </patternFill>
    </fill>
  </fills>
  <borders count="72">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medium">
        <color indexed="64"/>
      </right>
      <top style="thin">
        <color indexed="8"/>
      </top>
      <bottom/>
      <diagonal/>
    </border>
    <border>
      <left style="thin">
        <color indexed="8"/>
      </left>
      <right style="medium">
        <color indexed="64"/>
      </right>
      <top style="double">
        <color indexed="8"/>
      </top>
      <bottom/>
      <diagonal/>
    </border>
    <border>
      <left style="thin">
        <color indexed="8"/>
      </left>
      <right style="medium">
        <color indexed="64"/>
      </right>
      <top style="thin">
        <color indexed="8"/>
      </top>
      <bottom style="thin">
        <color indexed="64"/>
      </bottom>
      <diagonal/>
    </border>
    <border>
      <left style="thin">
        <color indexed="8"/>
      </left>
      <right style="medium">
        <color indexed="64"/>
      </right>
      <top/>
      <bottom/>
      <diagonal/>
    </border>
    <border>
      <left style="thin">
        <color indexed="8"/>
      </left>
      <right style="medium">
        <color indexed="64"/>
      </right>
      <top style="thin">
        <color indexed="8"/>
      </top>
      <bottom style="medium">
        <color indexed="64"/>
      </bottom>
      <diagonal/>
    </border>
    <border>
      <left style="thin">
        <color indexed="8"/>
      </left>
      <right style="thin">
        <color rgb="FF000000"/>
      </right>
      <top style="thin">
        <color indexed="8"/>
      </top>
      <bottom/>
      <diagonal/>
    </border>
    <border>
      <left style="thin">
        <color indexed="8"/>
      </left>
      <right style="thin">
        <color rgb="FF000000"/>
      </right>
      <top/>
      <bottom style="double">
        <color rgb="FF000000"/>
      </bottom>
      <diagonal/>
    </border>
    <border>
      <left style="thin">
        <color indexed="8"/>
      </left>
      <right style="thin">
        <color rgb="FF000000"/>
      </right>
      <top style="double">
        <color indexed="8"/>
      </top>
      <bottom/>
      <diagonal/>
    </border>
    <border>
      <left style="medium">
        <color indexed="64"/>
      </left>
      <right style="thin">
        <color rgb="FF000000"/>
      </right>
      <top style="medium">
        <color indexed="64"/>
      </top>
      <bottom/>
      <diagonal/>
    </border>
    <border>
      <left style="thin">
        <color indexed="8"/>
      </left>
      <right style="thin">
        <color rgb="FF000000"/>
      </right>
      <top style="medium">
        <color indexed="64"/>
      </top>
      <bottom/>
      <diagonal/>
    </border>
    <border>
      <left style="thin">
        <color indexed="8"/>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indexed="8"/>
      </left>
      <right style="thin">
        <color rgb="FF000000"/>
      </right>
      <top/>
      <bottom/>
      <diagonal/>
    </border>
    <border>
      <left style="medium">
        <color indexed="64"/>
      </left>
      <right style="thin">
        <color rgb="FF000000"/>
      </right>
      <top/>
      <bottom style="double">
        <color rgb="FF000000"/>
      </bottom>
      <diagonal/>
    </border>
    <border>
      <left style="thin">
        <color indexed="8"/>
      </left>
      <right style="medium">
        <color indexed="64"/>
      </right>
      <top/>
      <bottom style="double">
        <color rgb="FF000000"/>
      </bottom>
      <diagonal/>
    </border>
    <border>
      <left style="medium">
        <color indexed="64"/>
      </left>
      <right style="thin">
        <color rgb="FF000000"/>
      </right>
      <top style="double">
        <color indexed="8"/>
      </top>
      <bottom/>
      <diagonal/>
    </border>
    <border>
      <left style="medium">
        <color indexed="64"/>
      </left>
      <right style="thin">
        <color rgb="FF000000"/>
      </right>
      <top style="thin">
        <color indexed="8"/>
      </top>
      <bottom/>
      <diagonal/>
    </border>
    <border>
      <left style="medium">
        <color indexed="64"/>
      </left>
      <right style="thin">
        <color rgb="FF000000"/>
      </right>
      <top style="thin">
        <color indexed="8"/>
      </top>
      <bottom style="thin">
        <color indexed="64"/>
      </bottom>
      <diagonal/>
    </border>
    <border>
      <left style="thin">
        <color indexed="8"/>
      </left>
      <right style="thin">
        <color rgb="FF000000"/>
      </right>
      <top style="thin">
        <color indexed="8"/>
      </top>
      <bottom style="thin">
        <color indexed="64"/>
      </bottom>
      <diagonal/>
    </border>
    <border>
      <left style="medium">
        <color indexed="64"/>
      </left>
      <right style="thin">
        <color rgb="FF000000"/>
      </right>
      <top style="thin">
        <color indexed="8"/>
      </top>
      <bottom style="medium">
        <color indexed="64"/>
      </bottom>
      <diagonal/>
    </border>
    <border>
      <left style="thin">
        <color indexed="8"/>
      </left>
      <right style="thin">
        <color rgb="FF000000"/>
      </right>
      <top style="thin">
        <color indexed="8"/>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rgb="FFFF0000"/>
      </left>
      <right style="thin">
        <color indexed="64"/>
      </right>
      <top style="medium">
        <color rgb="FFFF0000"/>
      </top>
      <bottom style="thin">
        <color indexed="64"/>
      </bottom>
      <diagonal/>
    </border>
    <border>
      <left style="thin">
        <color indexed="64"/>
      </left>
      <right style="medium">
        <color rgb="FFFF0000"/>
      </right>
      <top style="medium">
        <color rgb="FFFF0000"/>
      </top>
      <bottom/>
      <diagonal/>
    </border>
    <border>
      <left style="medium">
        <color rgb="FFFF0000"/>
      </left>
      <right style="thin">
        <color indexed="64"/>
      </right>
      <top style="medium">
        <color rgb="FFFF0000"/>
      </top>
      <bottom/>
      <diagonal/>
    </border>
    <border>
      <left style="thin">
        <color indexed="64"/>
      </left>
      <right style="medium">
        <color rgb="FFFF0000"/>
      </right>
      <top style="medium">
        <color rgb="FFFF0000"/>
      </top>
      <bottom style="thin">
        <color indexed="64"/>
      </bottom>
      <diagonal/>
    </border>
    <border>
      <left style="thin">
        <color indexed="64"/>
      </left>
      <right style="thin">
        <color indexed="64"/>
      </right>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bottom style="thin">
        <color indexed="64"/>
      </bottom>
      <diagonal/>
    </border>
    <border>
      <left style="medium">
        <color rgb="FFFF0000"/>
      </left>
      <right style="thin">
        <color indexed="64"/>
      </right>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style="thin">
        <color rgb="FF000000"/>
      </right>
      <top style="thin">
        <color indexed="64"/>
      </top>
      <bottom style="medium">
        <color rgb="FFFF0000"/>
      </bottom>
      <diagonal/>
    </border>
    <border>
      <left/>
      <right style="thin">
        <color indexed="64"/>
      </right>
      <top style="thin">
        <color indexed="64"/>
      </top>
      <bottom style="medium">
        <color rgb="FFFF0000"/>
      </bottom>
      <diagonal/>
    </border>
    <border>
      <left style="medium">
        <color rgb="FFFF0000"/>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right/>
      <top style="thin">
        <color indexed="64"/>
      </top>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style="thin">
        <color rgb="FF000000"/>
      </bottom>
      <diagonal/>
    </border>
    <border>
      <left style="thin">
        <color indexed="8"/>
      </left>
      <right/>
      <top/>
      <bottom style="thin">
        <color indexed="8"/>
      </bottom>
      <diagonal/>
    </border>
    <border>
      <left/>
      <right style="thin">
        <color rgb="FF000000"/>
      </right>
      <top style="thin">
        <color indexed="8"/>
      </top>
      <bottom style="thin">
        <color indexed="8"/>
      </bottom>
      <diagonal/>
    </border>
    <border>
      <left style="thin">
        <color indexed="8"/>
      </left>
      <right style="thin">
        <color rgb="FF000000"/>
      </right>
      <top/>
      <bottom style="double">
        <color indexed="8"/>
      </bottom>
      <diagonal/>
    </border>
    <border>
      <left style="thin">
        <color indexed="8"/>
      </left>
      <right style="thin">
        <color rgb="FF000000"/>
      </right>
      <top style="thin">
        <color indexed="8"/>
      </top>
      <bottom style="double">
        <color indexed="8"/>
      </bottom>
      <diagonal/>
    </border>
    <border>
      <left style="thin">
        <color indexed="8"/>
      </left>
      <right style="thin">
        <color rgb="FF000000"/>
      </right>
      <top style="double">
        <color indexed="8"/>
      </top>
      <bottom style="thin">
        <color indexed="8"/>
      </bottom>
      <diagonal/>
    </border>
    <border>
      <left style="thin">
        <color indexed="8"/>
      </left>
      <right style="thin">
        <color rgb="FF000000"/>
      </right>
      <top/>
      <bottom style="thin">
        <color indexed="8"/>
      </bottom>
      <diagonal/>
    </border>
    <border>
      <left style="thin">
        <color indexed="8"/>
      </left>
      <right style="thin">
        <color rgb="FF000000"/>
      </right>
      <top style="thin">
        <color indexed="8"/>
      </top>
      <bottom style="thin">
        <color indexed="8"/>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8">
    <xf numFmtId="0" fontId="0" fillId="0" borderId="0"/>
    <xf numFmtId="0" fontId="9" fillId="0" borderId="0"/>
    <xf numFmtId="0" fontId="10" fillId="0" borderId="0"/>
    <xf numFmtId="0" fontId="10" fillId="0" borderId="0">
      <alignment vertical="center"/>
    </xf>
    <xf numFmtId="0" fontId="21" fillId="0" borderId="0">
      <alignment vertical="center"/>
    </xf>
    <xf numFmtId="41" fontId="21" fillId="0" borderId="0">
      <alignment vertical="center"/>
    </xf>
    <xf numFmtId="37" fontId="25" fillId="0" borderId="0"/>
    <xf numFmtId="41" fontId="29" fillId="0" borderId="0"/>
  </cellStyleXfs>
  <cellXfs count="254">
    <xf numFmtId="0" fontId="0" fillId="0" borderId="0" xfId="0"/>
    <xf numFmtId="49" fontId="6" fillId="3" borderId="3" xfId="0" applyNumberFormat="1" applyFont="1" applyFill="1" applyBorder="1" applyAlignment="1">
      <alignment horizontal="left" vertical="center"/>
    </xf>
    <xf numFmtId="49" fontId="6" fillId="0" borderId="4" xfId="0" applyNumberFormat="1" applyFont="1" applyBorder="1" applyAlignment="1">
      <alignment horizontal="left" vertical="center"/>
    </xf>
    <xf numFmtId="49" fontId="6" fillId="0" borderId="4" xfId="0" applyNumberFormat="1" applyFont="1" applyBorder="1" applyAlignment="1">
      <alignment horizontal="left" vertical="center" wrapText="1"/>
    </xf>
    <xf numFmtId="1" fontId="6" fillId="3" borderId="1" xfId="0" applyNumberFormat="1" applyFont="1" applyFill="1" applyBorder="1" applyAlignment="1">
      <alignment vertical="center"/>
    </xf>
    <xf numFmtId="49" fontId="6" fillId="3" borderId="5" xfId="0" applyNumberFormat="1" applyFont="1" applyFill="1" applyBorder="1" applyAlignment="1">
      <alignment horizontal="left" vertical="center" wrapText="1"/>
    </xf>
    <xf numFmtId="49" fontId="6" fillId="3" borderId="6" xfId="0" applyNumberFormat="1" applyFont="1" applyFill="1" applyBorder="1" applyAlignment="1">
      <alignment horizontal="right" vertical="center"/>
    </xf>
    <xf numFmtId="49" fontId="6" fillId="3" borderId="1" xfId="0" applyNumberFormat="1" applyFont="1" applyFill="1" applyBorder="1" applyAlignment="1">
      <alignment horizontal="center" vertical="center"/>
    </xf>
    <xf numFmtId="49" fontId="6" fillId="3" borderId="7" xfId="0" applyNumberFormat="1" applyFont="1" applyFill="1" applyBorder="1" applyAlignment="1">
      <alignment horizontal="left" vertical="center"/>
    </xf>
    <xf numFmtId="49" fontId="6" fillId="0" borderId="3" xfId="0" applyNumberFormat="1" applyFont="1" applyBorder="1" applyAlignment="1">
      <alignment horizontal="left" vertical="center"/>
    </xf>
    <xf numFmtId="49" fontId="6" fillId="3" borderId="8" xfId="0" applyNumberFormat="1" applyFont="1" applyFill="1" applyBorder="1" applyAlignment="1">
      <alignment horizontal="left" vertical="center"/>
    </xf>
    <xf numFmtId="49" fontId="6" fillId="0" borderId="7" xfId="0" applyNumberFormat="1" applyFont="1" applyBorder="1" applyAlignment="1">
      <alignment horizontal="left" vertical="center"/>
    </xf>
    <xf numFmtId="49" fontId="6" fillId="0" borderId="9" xfId="0" applyNumberFormat="1" applyFont="1" applyBorder="1" applyAlignment="1">
      <alignment horizontal="left" vertical="center"/>
    </xf>
    <xf numFmtId="49" fontId="6" fillId="0" borderId="3" xfId="0" applyNumberFormat="1" applyFont="1" applyBorder="1" applyAlignment="1">
      <alignment horizontal="left" vertical="center" wrapText="1"/>
    </xf>
    <xf numFmtId="1" fontId="7" fillId="3" borderId="6" xfId="0" applyNumberFormat="1" applyFont="1" applyFill="1" applyBorder="1" applyAlignment="1">
      <alignment vertical="center"/>
    </xf>
    <xf numFmtId="1" fontId="6" fillId="3" borderId="6" xfId="0" applyNumberFormat="1" applyFont="1" applyFill="1" applyBorder="1" applyAlignment="1">
      <alignment vertical="center"/>
    </xf>
    <xf numFmtId="49" fontId="6" fillId="0" borderId="7" xfId="0" applyNumberFormat="1" applyFont="1" applyBorder="1" applyAlignment="1">
      <alignment horizontal="left" vertical="center" wrapText="1"/>
    </xf>
    <xf numFmtId="49" fontId="6" fillId="3" borderId="8" xfId="0" applyNumberFormat="1" applyFont="1" applyFill="1" applyBorder="1" applyAlignment="1">
      <alignment horizontal="right" vertical="center"/>
    </xf>
    <xf numFmtId="49" fontId="6" fillId="0" borderId="5" xfId="0" applyNumberFormat="1" applyFont="1" applyBorder="1" applyAlignment="1">
      <alignment horizontal="left" vertical="center"/>
    </xf>
    <xf numFmtId="49" fontId="6" fillId="0" borderId="10" xfId="0" applyNumberFormat="1" applyFont="1" applyBorder="1" applyAlignment="1">
      <alignment horizontal="left" vertical="center" wrapText="1"/>
    </xf>
    <xf numFmtId="49" fontId="6" fillId="3" borderId="11" xfId="0" applyNumberFormat="1" applyFont="1" applyFill="1" applyBorder="1" applyAlignment="1">
      <alignment horizontal="left" vertical="center"/>
    </xf>
    <xf numFmtId="49" fontId="8" fillId="3" borderId="6" xfId="0" applyNumberFormat="1" applyFont="1" applyFill="1" applyBorder="1" applyAlignment="1">
      <alignment horizontal="center" vertical="center"/>
    </xf>
    <xf numFmtId="49" fontId="6" fillId="3" borderId="1" xfId="0" applyNumberFormat="1" applyFont="1" applyFill="1" applyBorder="1" applyAlignment="1">
      <alignment horizontal="right" vertical="center"/>
    </xf>
    <xf numFmtId="0" fontId="11" fillId="0" borderId="0" xfId="2" applyFont="1" applyAlignment="1"/>
    <xf numFmtId="0" fontId="12" fillId="0" borderId="0" xfId="2" applyFont="1" applyAlignment="1"/>
    <xf numFmtId="0" fontId="13" fillId="0" borderId="0" xfId="2" applyFont="1"/>
    <xf numFmtId="0" fontId="15" fillId="0" borderId="0" xfId="2" applyFont="1" applyAlignment="1"/>
    <xf numFmtId="0" fontId="15" fillId="0" borderId="0" xfId="2" applyFont="1" applyAlignment="1">
      <alignment horizontal="center"/>
    </xf>
    <xf numFmtId="0" fontId="16" fillId="0" borderId="0" xfId="2" applyFont="1"/>
    <xf numFmtId="0" fontId="16" fillId="0" borderId="0" xfId="2" applyFont="1" applyAlignment="1"/>
    <xf numFmtId="0" fontId="16" fillId="0" borderId="0" xfId="2" applyFont="1" applyAlignment="1">
      <alignment horizontal="center"/>
    </xf>
    <xf numFmtId="0" fontId="16" fillId="0" borderId="21" xfId="2" applyFont="1" applyBorder="1" applyAlignment="1">
      <alignment horizontal="center" vertical="center" wrapText="1"/>
    </xf>
    <xf numFmtId="0" fontId="16" fillId="0" borderId="13" xfId="2" applyFont="1" applyBorder="1" applyAlignment="1">
      <alignment horizontal="center" vertical="center" wrapText="1"/>
    </xf>
    <xf numFmtId="0" fontId="17" fillId="0" borderId="0" xfId="2" applyNumberFormat="1" applyFont="1"/>
    <xf numFmtId="0" fontId="13" fillId="0" borderId="0" xfId="2" applyNumberFormat="1" applyFont="1"/>
    <xf numFmtId="176" fontId="13" fillId="0" borderId="0" xfId="2" applyNumberFormat="1" applyFont="1"/>
    <xf numFmtId="177" fontId="18" fillId="0" borderId="0" xfId="3" applyNumberFormat="1" applyFont="1" applyAlignment="1">
      <alignment vertical="center"/>
    </xf>
    <xf numFmtId="177" fontId="18" fillId="0" borderId="0" xfId="3" applyNumberFormat="1" applyFont="1" applyAlignment="1">
      <alignment horizontal="center" vertical="center"/>
    </xf>
    <xf numFmtId="0" fontId="19" fillId="0" borderId="0" xfId="2" applyNumberFormat="1" applyFont="1" applyBorder="1"/>
    <xf numFmtId="0" fontId="17" fillId="0" borderId="0" xfId="2" applyNumberFormat="1" applyFont="1" applyBorder="1"/>
    <xf numFmtId="176" fontId="20" fillId="0" borderId="14" xfId="2" applyNumberFormat="1" applyFont="1" applyBorder="1" applyAlignment="1">
      <alignment horizontal="center" vertical="center" wrapText="1"/>
    </xf>
    <xf numFmtId="0" fontId="17" fillId="0" borderId="20" xfId="2" applyNumberFormat="1" applyFont="1" applyBorder="1" applyAlignment="1">
      <alignment vertical="center" wrapText="1"/>
    </xf>
    <xf numFmtId="176" fontId="20" fillId="0" borderId="30" xfId="2" applyNumberFormat="1" applyFont="1" applyBorder="1" applyAlignment="1">
      <alignment horizontal="center" vertical="center" wrapText="1"/>
    </xf>
    <xf numFmtId="0" fontId="20" fillId="0" borderId="35" xfId="2" applyNumberFormat="1" applyFont="1" applyBorder="1" applyAlignment="1">
      <alignment horizontal="center" vertical="center" wrapText="1"/>
    </xf>
    <xf numFmtId="0" fontId="21" fillId="0" borderId="0" xfId="4">
      <alignment vertical="center"/>
    </xf>
    <xf numFmtId="0" fontId="21" fillId="4" borderId="0" xfId="4" applyFill="1">
      <alignment vertical="center"/>
    </xf>
    <xf numFmtId="0" fontId="23" fillId="0" borderId="0" xfId="4" applyFont="1" applyAlignment="1">
      <alignment horizontal="right" vertical="center"/>
    </xf>
    <xf numFmtId="0" fontId="24" fillId="0" borderId="13" xfId="4" applyFont="1" applyFill="1" applyBorder="1" applyAlignment="1">
      <alignment horizontal="center" vertical="center"/>
    </xf>
    <xf numFmtId="0" fontId="24" fillId="0" borderId="38" xfId="4" applyFont="1" applyFill="1" applyBorder="1" applyAlignment="1">
      <alignment horizontal="center" vertical="center"/>
    </xf>
    <xf numFmtId="0" fontId="24" fillId="0" borderId="13" xfId="4" applyFont="1" applyBorder="1" applyAlignment="1">
      <alignment horizontal="center" vertical="center"/>
    </xf>
    <xf numFmtId="41" fontId="24" fillId="4" borderId="13" xfId="5" applyFont="1" applyFill="1" applyBorder="1">
      <alignment vertical="center"/>
    </xf>
    <xf numFmtId="41" fontId="24" fillId="4" borderId="38" xfId="5" applyFont="1" applyFill="1" applyBorder="1">
      <alignment vertical="center"/>
    </xf>
    <xf numFmtId="41" fontId="24" fillId="4" borderId="48" xfId="5" applyFont="1" applyFill="1" applyBorder="1">
      <alignment vertical="center"/>
    </xf>
    <xf numFmtId="41" fontId="24" fillId="4" borderId="49" xfId="5" applyFont="1" applyFill="1" applyBorder="1">
      <alignment vertical="center"/>
    </xf>
    <xf numFmtId="41" fontId="24" fillId="4" borderId="50" xfId="5" applyFont="1" applyFill="1" applyBorder="1">
      <alignment vertical="center"/>
    </xf>
    <xf numFmtId="41" fontId="24" fillId="0" borderId="51" xfId="5" applyFont="1" applyFill="1" applyBorder="1" applyAlignment="1">
      <alignment horizontal="center" vertical="center"/>
    </xf>
    <xf numFmtId="0" fontId="23" fillId="0" borderId="52" xfId="4" applyFont="1" applyBorder="1" applyAlignment="1">
      <alignment vertical="center"/>
    </xf>
    <xf numFmtId="0" fontId="21" fillId="0" borderId="52" xfId="4" applyBorder="1" applyAlignment="1">
      <alignment vertical="center"/>
    </xf>
    <xf numFmtId="0" fontId="21" fillId="0" borderId="0" xfId="4" applyBorder="1" applyAlignment="1">
      <alignment vertical="center"/>
    </xf>
    <xf numFmtId="0" fontId="23" fillId="0" borderId="0" xfId="4" applyFont="1">
      <alignment vertical="center"/>
    </xf>
    <xf numFmtId="0" fontId="23" fillId="0" borderId="0" xfId="4" applyFont="1" applyBorder="1" applyAlignment="1">
      <alignment vertical="center"/>
    </xf>
    <xf numFmtId="0" fontId="23" fillId="0" borderId="0" xfId="4" applyFont="1" applyBorder="1" applyAlignment="1">
      <alignment horizontal="right" vertical="center"/>
    </xf>
    <xf numFmtId="0" fontId="24" fillId="5" borderId="55" xfId="4" applyFont="1" applyFill="1" applyBorder="1" applyAlignment="1">
      <alignment horizontal="center" vertical="center" wrapText="1"/>
    </xf>
    <xf numFmtId="0" fontId="24" fillId="5" borderId="56" xfId="4" applyFont="1" applyFill="1" applyBorder="1" applyAlignment="1">
      <alignment horizontal="center" vertical="center" wrapText="1"/>
    </xf>
    <xf numFmtId="41" fontId="24" fillId="5" borderId="57" xfId="5" applyFont="1" applyFill="1" applyBorder="1" applyAlignment="1">
      <alignment horizontal="center" vertical="center" wrapText="1"/>
    </xf>
    <xf numFmtId="0" fontId="21" fillId="0" borderId="13" xfId="4" applyBorder="1" applyAlignment="1" applyProtection="1">
      <alignment horizontal="center" vertical="center"/>
      <protection locked="0"/>
    </xf>
    <xf numFmtId="0" fontId="21" fillId="0" borderId="13" xfId="4" applyFont="1" applyBorder="1" applyAlignment="1">
      <alignment horizontal="center" vertical="center" shrinkToFit="1"/>
    </xf>
    <xf numFmtId="0" fontId="21" fillId="0" borderId="55" xfId="4" applyBorder="1" applyAlignment="1">
      <alignment vertical="center" shrinkToFit="1"/>
    </xf>
    <xf numFmtId="0" fontId="21" fillId="0" borderId="56" xfId="4" applyBorder="1" applyAlignment="1">
      <alignment vertical="center" shrinkToFit="1"/>
    </xf>
    <xf numFmtId="41" fontId="0" fillId="0" borderId="0" xfId="5" applyFont="1" applyAlignment="1">
      <alignment vertical="center" shrinkToFit="1"/>
    </xf>
    <xf numFmtId="0" fontId="21" fillId="0" borderId="58" xfId="4" applyBorder="1" applyAlignment="1">
      <alignment vertical="center" shrinkToFit="1"/>
    </xf>
    <xf numFmtId="41" fontId="0" fillId="0" borderId="56" xfId="5" applyFont="1" applyBorder="1" applyAlignment="1">
      <alignment vertical="center" shrinkToFit="1"/>
    </xf>
    <xf numFmtId="0" fontId="21" fillId="0" borderId="13" xfId="4" applyBorder="1" applyAlignment="1">
      <alignment horizontal="center" vertical="center" shrinkToFit="1"/>
    </xf>
    <xf numFmtId="0" fontId="21" fillId="4" borderId="59" xfId="4" applyFill="1" applyBorder="1" applyAlignment="1">
      <alignment horizontal="center" vertical="center" shrinkToFit="1"/>
    </xf>
    <xf numFmtId="0" fontId="21" fillId="4" borderId="55" xfId="4" applyFill="1" applyBorder="1" applyAlignment="1">
      <alignment horizontal="center" vertical="center" shrinkToFit="1"/>
    </xf>
    <xf numFmtId="0" fontId="21" fillId="4" borderId="56" xfId="4" applyFill="1" applyBorder="1" applyAlignment="1">
      <alignment horizontal="center" vertical="center" shrinkToFit="1"/>
    </xf>
    <xf numFmtId="41" fontId="0" fillId="4" borderId="56" xfId="5" applyFont="1" applyFill="1" applyBorder="1" applyAlignment="1">
      <alignment horizontal="center" vertical="center" shrinkToFit="1"/>
    </xf>
    <xf numFmtId="37" fontId="24" fillId="0" borderId="0" xfId="6" applyFont="1"/>
    <xf numFmtId="37" fontId="25" fillId="0" borderId="0" xfId="6" applyFont="1"/>
    <xf numFmtId="37" fontId="24" fillId="0" borderId="0" xfId="6" applyNumberFormat="1" applyFont="1"/>
    <xf numFmtId="37" fontId="27" fillId="0" borderId="0" xfId="6" applyNumberFormat="1" applyFont="1"/>
    <xf numFmtId="37" fontId="27" fillId="0" borderId="0" xfId="6" applyNumberFormat="1" applyFont="1" applyAlignment="1">
      <alignment horizontal="right"/>
    </xf>
    <xf numFmtId="37" fontId="25" fillId="0" borderId="0" xfId="6" applyNumberFormat="1" applyFont="1"/>
    <xf numFmtId="37" fontId="28" fillId="0" borderId="0" xfId="6" applyNumberFormat="1" applyFont="1"/>
    <xf numFmtId="37" fontId="27" fillId="0" borderId="0" xfId="6" applyNumberFormat="1" applyFont="1" applyAlignment="1">
      <alignment horizontal="left" vertical="center"/>
    </xf>
    <xf numFmtId="37" fontId="27" fillId="0" borderId="0" xfId="6" applyNumberFormat="1" applyFont="1" applyAlignment="1">
      <alignment horizontal="center" vertical="center" wrapText="1"/>
    </xf>
    <xf numFmtId="37" fontId="28" fillId="0" borderId="0" xfId="6" applyNumberFormat="1" applyFont="1" applyAlignment="1">
      <alignment vertical="center"/>
    </xf>
    <xf numFmtId="37" fontId="27" fillId="0" borderId="0" xfId="6" applyNumberFormat="1" applyFont="1" applyAlignment="1">
      <alignment vertical="center"/>
    </xf>
    <xf numFmtId="37" fontId="27" fillId="0" borderId="0" xfId="6" applyNumberFormat="1" applyFont="1" applyAlignment="1">
      <alignment horizontal="right" vertical="center"/>
    </xf>
    <xf numFmtId="37" fontId="27" fillId="0" borderId="0" xfId="6" applyNumberFormat="1" applyFont="1" applyAlignment="1">
      <alignment horizontal="left" vertical="center" wrapText="1"/>
    </xf>
    <xf numFmtId="41" fontId="27" fillId="0" borderId="13" xfId="7" applyNumberFormat="1" applyFont="1" applyBorder="1" applyAlignment="1">
      <alignment vertical="center"/>
    </xf>
    <xf numFmtId="49" fontId="2" fillId="2" borderId="1" xfId="0" applyNumberFormat="1" applyFont="1" applyFill="1" applyBorder="1" applyAlignment="1">
      <alignment horizontal="center" vertical="center"/>
    </xf>
    <xf numFmtId="1" fontId="2" fillId="3" borderId="1" xfId="0" applyNumberFormat="1" applyFont="1" applyFill="1" applyBorder="1" applyAlignment="1">
      <alignment vertical="center"/>
    </xf>
    <xf numFmtId="0" fontId="12" fillId="0" borderId="0" xfId="2" applyFont="1" applyAlignment="1">
      <alignment horizontal="center"/>
    </xf>
    <xf numFmtId="0" fontId="20" fillId="0" borderId="23" xfId="2" applyNumberFormat="1" applyFont="1" applyBorder="1" applyAlignment="1">
      <alignment horizontal="center" vertical="center" wrapText="1"/>
    </xf>
    <xf numFmtId="0" fontId="20" fillId="0" borderId="28" xfId="2" applyNumberFormat="1" applyFont="1" applyBorder="1" applyAlignment="1">
      <alignment horizontal="center" vertical="center" wrapText="1"/>
    </xf>
    <xf numFmtId="37" fontId="27" fillId="0" borderId="13" xfId="6" applyNumberFormat="1" applyFont="1" applyBorder="1" applyAlignment="1">
      <alignment horizontal="center" vertical="center" wrapText="1"/>
    </xf>
    <xf numFmtId="37" fontId="27" fillId="0" borderId="13" xfId="6" applyNumberFormat="1" applyFont="1" applyFill="1" applyBorder="1" applyAlignment="1">
      <alignment horizontal="center" vertical="center" wrapText="1"/>
    </xf>
    <xf numFmtId="41" fontId="27" fillId="0" borderId="13" xfId="7" applyNumberFormat="1" applyFont="1" applyBorder="1" applyAlignment="1">
      <alignment horizontal="center" vertical="center" wrapText="1"/>
    </xf>
    <xf numFmtId="37" fontId="27" fillId="0" borderId="13" xfId="6" applyNumberFormat="1" applyFont="1" applyFill="1" applyBorder="1" applyAlignment="1">
      <alignment horizontal="center" vertical="center"/>
    </xf>
    <xf numFmtId="49" fontId="2" fillId="0" borderId="0" xfId="0" applyNumberFormat="1" applyFont="1" applyAlignment="1">
      <alignment horizontal="center" vertical="center"/>
    </xf>
    <xf numFmtId="49" fontId="3" fillId="3" borderId="0" xfId="0" applyNumberFormat="1" applyFont="1" applyFill="1" applyAlignment="1">
      <alignment horizontal="center" vertical="center"/>
    </xf>
    <xf numFmtId="49" fontId="3" fillId="2" borderId="1" xfId="0" applyNumberFormat="1" applyFont="1" applyFill="1" applyBorder="1" applyAlignment="1">
      <alignment horizontal="center" vertical="center"/>
    </xf>
    <xf numFmtId="49" fontId="6" fillId="3" borderId="60" xfId="0" applyNumberFormat="1" applyFont="1" applyFill="1" applyBorder="1" applyAlignment="1">
      <alignment horizontal="left" vertical="center"/>
    </xf>
    <xf numFmtId="49" fontId="6" fillId="0" borderId="10" xfId="0" applyNumberFormat="1" applyFont="1" applyBorder="1" applyAlignment="1">
      <alignment horizontal="left" vertical="center"/>
    </xf>
    <xf numFmtId="49" fontId="2" fillId="3" borderId="0" xfId="0" applyNumberFormat="1" applyFont="1" applyFill="1" applyAlignment="1">
      <alignment horizontal="right" vertical="center"/>
    </xf>
    <xf numFmtId="1" fontId="3" fillId="3" borderId="1" xfId="0" applyNumberFormat="1" applyFont="1" applyFill="1" applyBorder="1" applyAlignment="1">
      <alignment vertical="center"/>
    </xf>
    <xf numFmtId="49" fontId="3" fillId="3" borderId="5" xfId="0" applyNumberFormat="1" applyFont="1" applyFill="1" applyBorder="1" applyAlignment="1">
      <alignment horizontal="right" vertical="center"/>
    </xf>
    <xf numFmtId="49" fontId="2" fillId="3" borderId="0" xfId="0" applyNumberFormat="1" applyFont="1" applyFill="1" applyAlignment="1">
      <alignment horizontal="left" vertical="center"/>
    </xf>
    <xf numFmtId="49" fontId="6" fillId="2" borderId="1" xfId="0" applyNumberFormat="1" applyFont="1" applyFill="1" applyBorder="1" applyAlignment="1">
      <alignment horizontal="center" vertical="center"/>
    </xf>
    <xf numFmtId="1" fontId="6" fillId="0" borderId="11" xfId="0" applyNumberFormat="1" applyFont="1" applyBorder="1" applyAlignment="1">
      <alignment vertical="center"/>
    </xf>
    <xf numFmtId="49" fontId="6" fillId="0" borderId="12" xfId="0" applyNumberFormat="1" applyFont="1" applyBorder="1" applyAlignment="1">
      <alignment horizontal="right" vertical="center"/>
    </xf>
    <xf numFmtId="49" fontId="6" fillId="0" borderId="8" xfId="0" applyNumberFormat="1" applyFont="1" applyBorder="1" applyAlignment="1">
      <alignment horizontal="left" vertical="center"/>
    </xf>
    <xf numFmtId="1" fontId="6" fillId="0" borderId="12" xfId="0" applyNumberFormat="1" applyFont="1" applyBorder="1" applyAlignment="1">
      <alignment vertical="center"/>
    </xf>
    <xf numFmtId="49" fontId="6" fillId="0" borderId="8" xfId="0" applyNumberFormat="1" applyFont="1" applyBorder="1" applyAlignment="1">
      <alignment horizontal="right" vertical="center"/>
    </xf>
    <xf numFmtId="0" fontId="16" fillId="0" borderId="63" xfId="2" applyFont="1" applyBorder="1" applyAlignment="1">
      <alignment horizontal="center" vertical="center" wrapText="1"/>
    </xf>
    <xf numFmtId="0" fontId="16" fillId="0" borderId="64" xfId="2" applyFont="1" applyBorder="1" applyAlignment="1">
      <alignment horizontal="center" vertical="center" wrapText="1"/>
    </xf>
    <xf numFmtId="0" fontId="16" fillId="0" borderId="61" xfId="2" applyFont="1" applyBorder="1" applyAlignment="1">
      <alignment horizontal="center" vertical="center" wrapText="1"/>
    </xf>
    <xf numFmtId="0" fontId="16" fillId="0" borderId="65" xfId="2" applyFont="1" applyBorder="1" applyAlignment="1">
      <alignment horizontal="center" vertical="center" wrapText="1"/>
    </xf>
    <xf numFmtId="3" fontId="16" fillId="0" borderId="65" xfId="2" applyNumberFormat="1" applyFont="1" applyBorder="1" applyAlignment="1">
      <alignment horizontal="center" vertical="center" wrapText="1"/>
    </xf>
    <xf numFmtId="0" fontId="16" fillId="0" borderId="66" xfId="2" applyFont="1" applyBorder="1" applyAlignment="1">
      <alignment horizontal="center" vertical="center" wrapText="1"/>
    </xf>
    <xf numFmtId="0" fontId="10" fillId="0" borderId="0" xfId="2"/>
    <xf numFmtId="176" fontId="2" fillId="0" borderId="0" xfId="2" applyNumberFormat="1" applyFont="1" applyBorder="1" applyAlignment="1">
      <alignment horizontal="right"/>
    </xf>
    <xf numFmtId="0" fontId="2" fillId="0" borderId="31" xfId="2" applyNumberFormat="1" applyFont="1" applyBorder="1" applyAlignment="1">
      <alignment horizontal="left" vertical="center" wrapText="1"/>
    </xf>
    <xf numFmtId="0" fontId="2" fillId="0" borderId="21" xfId="2" applyNumberFormat="1" applyFont="1" applyBorder="1" applyAlignment="1">
      <alignment horizontal="left" vertical="center" wrapText="1"/>
    </xf>
    <xf numFmtId="3" fontId="2" fillId="0" borderId="21" xfId="2" applyNumberFormat="1" applyFont="1" applyBorder="1" applyAlignment="1">
      <alignment horizontal="left" vertical="center" wrapText="1"/>
    </xf>
    <xf numFmtId="176" fontId="2" fillId="0" borderId="15" xfId="2" applyNumberFormat="1" applyFont="1" applyBorder="1" applyAlignment="1">
      <alignment horizontal="left" vertical="center" wrapText="1"/>
    </xf>
    <xf numFmtId="0" fontId="2" fillId="0" borderId="32" xfId="2" applyNumberFormat="1" applyFont="1" applyBorder="1" applyAlignment="1">
      <alignment horizontal="left" vertical="center" wrapText="1"/>
    </xf>
    <xf numFmtId="0" fontId="2" fillId="0" borderId="19" xfId="2" applyNumberFormat="1" applyFont="1" applyBorder="1" applyAlignment="1">
      <alignment horizontal="left" vertical="center" wrapText="1"/>
    </xf>
    <xf numFmtId="3" fontId="2" fillId="0" borderId="19" xfId="2" applyNumberFormat="1" applyFont="1" applyBorder="1" applyAlignment="1">
      <alignment horizontal="left" vertical="center" wrapText="1"/>
    </xf>
    <xf numFmtId="176" fontId="2" fillId="0" borderId="14" xfId="2" applyNumberFormat="1" applyFont="1" applyBorder="1" applyAlignment="1">
      <alignment horizontal="left" vertical="center" wrapText="1"/>
    </xf>
    <xf numFmtId="0" fontId="2" fillId="0" borderId="33" xfId="2" applyNumberFormat="1" applyFont="1" applyBorder="1" applyAlignment="1">
      <alignment horizontal="left" vertical="center" wrapText="1"/>
    </xf>
    <xf numFmtId="0" fontId="2" fillId="0" borderId="34" xfId="2" applyNumberFormat="1" applyFont="1" applyBorder="1" applyAlignment="1">
      <alignment horizontal="left" vertical="center" wrapText="1"/>
    </xf>
    <xf numFmtId="3" fontId="2" fillId="0" borderId="34" xfId="2" applyNumberFormat="1" applyFont="1" applyBorder="1" applyAlignment="1">
      <alignment horizontal="left" vertical="center" wrapText="1"/>
    </xf>
    <xf numFmtId="176" fontId="2" fillId="0" borderId="16" xfId="2" applyNumberFormat="1" applyFont="1" applyBorder="1" applyAlignment="1">
      <alignment horizontal="left" vertical="center" wrapText="1"/>
    </xf>
    <xf numFmtId="0" fontId="2" fillId="0" borderId="27" xfId="2" applyNumberFormat="1" applyFont="1" applyBorder="1" applyAlignment="1">
      <alignment horizontal="left" vertical="center" wrapText="1"/>
    </xf>
    <xf numFmtId="0" fontId="2" fillId="0" borderId="28" xfId="2" applyNumberFormat="1" applyFont="1" applyBorder="1" applyAlignment="1">
      <alignment horizontal="left" vertical="center" wrapText="1"/>
    </xf>
    <xf numFmtId="3" fontId="2" fillId="0" borderId="28" xfId="2" applyNumberFormat="1" applyFont="1" applyBorder="1" applyAlignment="1">
      <alignment horizontal="left" vertical="center" wrapText="1"/>
    </xf>
    <xf numFmtId="176" fontId="2" fillId="0" borderId="17" xfId="2" applyNumberFormat="1" applyFont="1" applyBorder="1" applyAlignment="1">
      <alignment horizontal="left" vertical="center" wrapText="1"/>
    </xf>
    <xf numFmtId="0" fontId="2" fillId="0" borderId="36" xfId="2" applyNumberFormat="1" applyFont="1" applyBorder="1" applyAlignment="1">
      <alignment horizontal="left" vertical="center" wrapText="1"/>
    </xf>
    <xf numFmtId="3" fontId="2" fillId="0" borderId="36" xfId="2" applyNumberFormat="1" applyFont="1" applyBorder="1" applyAlignment="1">
      <alignment horizontal="left" vertical="center" wrapText="1"/>
    </xf>
    <xf numFmtId="176" fontId="2" fillId="0" borderId="18" xfId="2" applyNumberFormat="1" applyFont="1" applyBorder="1" applyAlignment="1">
      <alignment horizontal="left" vertical="center" wrapText="1"/>
    </xf>
    <xf numFmtId="0" fontId="21" fillId="0" borderId="56" xfId="4" applyFont="1" applyBorder="1" applyAlignment="1">
      <alignment vertical="center" shrinkToFit="1"/>
    </xf>
    <xf numFmtId="37" fontId="27" fillId="0" borderId="13" xfId="6" applyNumberFormat="1" applyFont="1" applyFill="1" applyBorder="1" applyAlignment="1">
      <alignment vertical="center" wrapText="1"/>
    </xf>
    <xf numFmtId="41" fontId="27" fillId="0" borderId="13" xfId="7" applyNumberFormat="1" applyFont="1" applyBorder="1" applyAlignment="1">
      <alignment vertical="center" wrapText="1"/>
    </xf>
    <xf numFmtId="0" fontId="2" fillId="0" borderId="0" xfId="0" applyFont="1" applyAlignment="1">
      <alignment horizontal="left" vertical="top" wrapText="1"/>
    </xf>
    <xf numFmtId="49" fontId="2" fillId="3" borderId="0" xfId="0" applyNumberFormat="1" applyFont="1" applyFill="1" applyAlignment="1">
      <alignment horizontal="center" vertical="center"/>
    </xf>
    <xf numFmtId="49" fontId="2" fillId="3" borderId="0" xfId="0" applyNumberFormat="1" applyFont="1" applyFill="1" applyAlignment="1">
      <alignment horizontal="left" vertical="center"/>
    </xf>
    <xf numFmtId="49" fontId="5" fillId="3" borderId="0" xfId="0" applyNumberFormat="1" applyFont="1" applyFill="1" applyAlignment="1">
      <alignment horizontal="center" vertical="center"/>
    </xf>
    <xf numFmtId="49" fontId="30" fillId="0" borderId="0" xfId="0" applyNumberFormat="1" applyFont="1" applyAlignment="1">
      <alignment horizontal="center" vertical="center"/>
    </xf>
    <xf numFmtId="49" fontId="8" fillId="2" borderId="1" xfId="0" applyNumberFormat="1" applyFont="1" applyFill="1" applyBorder="1" applyAlignment="1">
      <alignment horizontal="center" vertical="center"/>
    </xf>
    <xf numFmtId="1" fontId="8" fillId="3" borderId="1" xfId="0" applyNumberFormat="1" applyFont="1" applyFill="1" applyBorder="1" applyAlignment="1">
      <alignment vertical="center"/>
    </xf>
    <xf numFmtId="49" fontId="8" fillId="3" borderId="1" xfId="0" applyNumberFormat="1" applyFont="1" applyFill="1" applyBorder="1" applyAlignment="1">
      <alignment horizontal="center" vertical="center"/>
    </xf>
    <xf numFmtId="49" fontId="2" fillId="3" borderId="0" xfId="0" applyNumberFormat="1" applyFont="1" applyFill="1" applyAlignment="1">
      <alignment horizontal="right"/>
    </xf>
    <xf numFmtId="49" fontId="2" fillId="3" borderId="0" xfId="0" applyNumberFormat="1" applyFont="1" applyFill="1" applyAlignment="1">
      <alignment horizontal="center"/>
    </xf>
    <xf numFmtId="49" fontId="2" fillId="3" borderId="1" xfId="0" applyNumberFormat="1" applyFont="1" applyFill="1" applyBorder="1" applyAlignment="1">
      <alignment horizontal="left" vertical="center" wrapText="1"/>
    </xf>
    <xf numFmtId="1" fontId="2" fillId="3" borderId="1" xfId="0" applyNumberFormat="1" applyFont="1" applyFill="1" applyBorder="1" applyAlignment="1">
      <alignment vertical="center"/>
    </xf>
    <xf numFmtId="49" fontId="2" fillId="2" borderId="1"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xf>
    <xf numFmtId="49" fontId="1" fillId="3" borderId="2" xfId="0" applyNumberFormat="1" applyFont="1" applyFill="1" applyBorder="1" applyAlignment="1">
      <alignment horizontal="center" vertical="center"/>
    </xf>
    <xf numFmtId="49" fontId="2" fillId="3" borderId="0" xfId="0" applyNumberFormat="1" applyFont="1" applyFill="1" applyAlignment="1">
      <alignment horizontal="left" vertical="center" wrapText="1"/>
    </xf>
    <xf numFmtId="49" fontId="3" fillId="3" borderId="0" xfId="0" applyNumberFormat="1" applyFont="1" applyFill="1" applyAlignment="1">
      <alignment horizontal="right"/>
    </xf>
    <xf numFmtId="49" fontId="3" fillId="2" borderId="1" xfId="0" applyNumberFormat="1" applyFont="1" applyFill="1" applyBorder="1" applyAlignment="1">
      <alignment horizontal="center" vertical="center"/>
    </xf>
    <xf numFmtId="49" fontId="2" fillId="3" borderId="0" xfId="0" applyNumberFormat="1" applyFont="1" applyFill="1" applyAlignment="1">
      <alignment horizontal="right" vertical="center"/>
    </xf>
    <xf numFmtId="49" fontId="3" fillId="3" borderId="0" xfId="0" applyNumberFormat="1" applyFont="1" applyFill="1" applyAlignment="1">
      <alignment horizontal="center" vertical="center"/>
    </xf>
    <xf numFmtId="49" fontId="3" fillId="3" borderId="0" xfId="0" applyNumberFormat="1" applyFont="1" applyFill="1" applyAlignment="1">
      <alignment horizontal="right" vertical="center"/>
    </xf>
    <xf numFmtId="49" fontId="3" fillId="2" borderId="1" xfId="0" applyNumberFormat="1" applyFont="1" applyFill="1" applyBorder="1" applyAlignment="1">
      <alignment horizontal="center" vertical="center" wrapText="1"/>
    </xf>
    <xf numFmtId="49" fontId="6" fillId="3" borderId="1" xfId="0" applyNumberFormat="1" applyFont="1" applyFill="1" applyBorder="1" applyAlignment="1">
      <alignment horizontal="right" vertical="center"/>
    </xf>
    <xf numFmtId="0" fontId="12" fillId="0" borderId="0" xfId="2" applyFont="1" applyAlignment="1">
      <alignment horizontal="center"/>
    </xf>
    <xf numFmtId="0" fontId="14" fillId="0" borderId="0" xfId="2" applyFont="1" applyAlignment="1">
      <alignment horizontal="center"/>
    </xf>
    <xf numFmtId="0" fontId="16" fillId="0" borderId="19" xfId="2" applyFont="1" applyBorder="1" applyAlignment="1">
      <alignment horizontal="center" vertical="center" wrapText="1"/>
    </xf>
    <xf numFmtId="0" fontId="16" fillId="0" borderId="62" xfId="2" applyFont="1" applyBorder="1" applyAlignment="1">
      <alignment horizontal="center" vertical="center" wrapText="1"/>
    </xf>
    <xf numFmtId="0" fontId="16" fillId="0" borderId="5" xfId="2" applyFont="1" applyBorder="1" applyAlignment="1">
      <alignment horizontal="center" vertical="center" wrapText="1"/>
    </xf>
    <xf numFmtId="0" fontId="16" fillId="0" borderId="61" xfId="2" applyFont="1" applyBorder="1" applyAlignment="1">
      <alignment horizontal="center" vertical="center" wrapText="1"/>
    </xf>
    <xf numFmtId="0" fontId="24" fillId="5" borderId="13" xfId="4" applyFont="1" applyFill="1" applyBorder="1" applyAlignment="1">
      <alignment horizontal="center" vertical="center"/>
    </xf>
    <xf numFmtId="0" fontId="24" fillId="5" borderId="53" xfId="4" applyFont="1" applyFill="1" applyBorder="1" applyAlignment="1">
      <alignment horizontal="center" vertical="center" wrapText="1"/>
    </xf>
    <xf numFmtId="0" fontId="24" fillId="5" borderId="54" xfId="4" applyFont="1" applyFill="1" applyBorder="1" applyAlignment="1">
      <alignment horizontal="center" vertical="center" wrapText="1"/>
    </xf>
    <xf numFmtId="0" fontId="24" fillId="5" borderId="13" xfId="4" applyFont="1" applyFill="1" applyBorder="1" applyAlignment="1">
      <alignment horizontal="center" vertical="center" wrapText="1"/>
    </xf>
    <xf numFmtId="0" fontId="22" fillId="0" borderId="0" xfId="4" applyFont="1" applyAlignment="1">
      <alignment horizontal="center" vertical="center"/>
    </xf>
    <xf numFmtId="0" fontId="24" fillId="0" borderId="37" xfId="4" applyFont="1" applyFill="1" applyBorder="1" applyAlignment="1">
      <alignment horizontal="center" vertical="center"/>
    </xf>
    <xf numFmtId="0" fontId="24" fillId="0" borderId="43" xfId="4" applyFont="1" applyFill="1" applyBorder="1" applyAlignment="1">
      <alignment horizontal="center" vertical="center"/>
    </xf>
    <xf numFmtId="0" fontId="24" fillId="0" borderId="39" xfId="4" applyFont="1" applyFill="1" applyBorder="1" applyAlignment="1">
      <alignment horizontal="center" vertical="center" wrapText="1"/>
    </xf>
    <xf numFmtId="0" fontId="24" fillId="0" borderId="44" xfId="4" applyFont="1" applyFill="1" applyBorder="1" applyAlignment="1">
      <alignment horizontal="center" vertical="center"/>
    </xf>
    <xf numFmtId="0" fontId="24" fillId="0" borderId="40" xfId="4" applyFont="1" applyFill="1" applyBorder="1" applyAlignment="1">
      <alignment horizontal="center" vertical="center" wrapText="1"/>
    </xf>
    <xf numFmtId="0" fontId="24" fillId="0" borderId="45" xfId="4" applyFont="1" applyFill="1" applyBorder="1" applyAlignment="1">
      <alignment horizontal="center" vertical="center" wrapText="1"/>
    </xf>
    <xf numFmtId="0" fontId="24" fillId="0" borderId="41" xfId="4" applyFont="1" applyFill="1" applyBorder="1" applyAlignment="1">
      <alignment horizontal="center" vertical="center" wrapText="1"/>
    </xf>
    <xf numFmtId="0" fontId="24" fillId="0" borderId="46" xfId="4" applyFont="1" applyFill="1" applyBorder="1" applyAlignment="1">
      <alignment horizontal="center" vertical="center" wrapText="1"/>
    </xf>
    <xf numFmtId="0" fontId="24" fillId="0" borderId="42" xfId="4" applyFont="1" applyFill="1" applyBorder="1" applyAlignment="1">
      <alignment horizontal="center" vertical="center" wrapText="1"/>
    </xf>
    <xf numFmtId="0" fontId="24" fillId="0" borderId="47" xfId="4" applyFont="1" applyFill="1" applyBorder="1" applyAlignment="1">
      <alignment horizontal="center" vertical="center"/>
    </xf>
    <xf numFmtId="0" fontId="20" fillId="0" borderId="19" xfId="2" applyNumberFormat="1" applyFont="1" applyBorder="1" applyAlignment="1">
      <alignment horizontal="center" vertical="center" wrapText="1"/>
    </xf>
    <xf numFmtId="0" fontId="20" fillId="0" borderId="20" xfId="2" applyNumberFormat="1" applyFont="1" applyBorder="1" applyAlignment="1">
      <alignment horizontal="center" vertical="center" wrapText="1"/>
    </xf>
    <xf numFmtId="177" fontId="12" fillId="0" borderId="0" xfId="3" applyNumberFormat="1" applyFont="1" applyAlignment="1">
      <alignment horizontal="center" vertical="center"/>
    </xf>
    <xf numFmtId="0" fontId="20" fillId="0" borderId="22" xfId="2" applyNumberFormat="1" applyFont="1" applyBorder="1" applyAlignment="1">
      <alignment horizontal="center" vertical="center" wrapText="1"/>
    </xf>
    <xf numFmtId="0" fontId="20" fillId="0" borderId="27" xfId="2" applyNumberFormat="1" applyFont="1" applyBorder="1" applyAlignment="1">
      <alignment horizontal="center" vertical="center" wrapText="1"/>
    </xf>
    <xf numFmtId="0" fontId="20" fillId="0" borderId="29" xfId="2" applyNumberFormat="1" applyFont="1" applyBorder="1" applyAlignment="1">
      <alignment horizontal="center" vertical="center" wrapText="1"/>
    </xf>
    <xf numFmtId="0" fontId="20" fillId="0" borderId="23" xfId="2" applyNumberFormat="1" applyFont="1" applyBorder="1" applyAlignment="1">
      <alignment horizontal="center" vertical="center" wrapText="1"/>
    </xf>
    <xf numFmtId="0" fontId="20" fillId="0" borderId="28" xfId="2" applyNumberFormat="1" applyFont="1" applyBorder="1" applyAlignment="1">
      <alignment horizontal="center" vertical="center" wrapText="1"/>
    </xf>
    <xf numFmtId="0" fontId="20" fillId="0" borderId="24" xfId="2" applyNumberFormat="1" applyFont="1" applyBorder="1" applyAlignment="1">
      <alignment horizontal="center" vertical="center" wrapText="1"/>
    </xf>
    <xf numFmtId="0" fontId="20" fillId="0" borderId="25" xfId="2" applyNumberFormat="1" applyFont="1" applyBorder="1" applyAlignment="1">
      <alignment horizontal="center" vertical="center" wrapText="1"/>
    </xf>
    <xf numFmtId="0" fontId="20" fillId="0" borderId="26" xfId="2" applyNumberFormat="1" applyFont="1" applyBorder="1" applyAlignment="1">
      <alignment horizontal="center" vertical="center" wrapText="1"/>
    </xf>
    <xf numFmtId="37" fontId="27" fillId="0" borderId="52" xfId="6" applyFont="1" applyBorder="1" applyAlignment="1">
      <alignment horizontal="left" vertical="center" wrapText="1"/>
    </xf>
    <xf numFmtId="41" fontId="27" fillId="0" borderId="13" xfId="7" applyNumberFormat="1" applyFont="1" applyBorder="1" applyAlignment="1">
      <alignment horizontal="center" vertical="center" wrapText="1"/>
    </xf>
    <xf numFmtId="37" fontId="27" fillId="0" borderId="13" xfId="6" applyNumberFormat="1" applyFont="1" applyFill="1" applyBorder="1" applyAlignment="1">
      <alignment horizontal="center" vertical="center" wrapText="1"/>
    </xf>
    <xf numFmtId="37" fontId="27" fillId="0" borderId="52" xfId="6" applyNumberFormat="1" applyFont="1" applyBorder="1" applyAlignment="1">
      <alignment horizontal="left" vertical="center" wrapText="1"/>
    </xf>
    <xf numFmtId="37" fontId="27" fillId="0" borderId="13" xfId="6" applyNumberFormat="1" applyFont="1" applyFill="1" applyBorder="1" applyAlignment="1">
      <alignment horizontal="center" vertical="center"/>
    </xf>
    <xf numFmtId="37" fontId="27" fillId="0" borderId="13" xfId="6" applyNumberFormat="1" applyFont="1" applyFill="1" applyBorder="1" applyAlignment="1" applyProtection="1">
      <alignment horizontal="center" vertical="center" wrapText="1"/>
    </xf>
    <xf numFmtId="37" fontId="27" fillId="0" borderId="13" xfId="6" applyNumberFormat="1" applyFont="1" applyBorder="1" applyAlignment="1">
      <alignment horizontal="center" vertical="center" wrapText="1"/>
    </xf>
    <xf numFmtId="0" fontId="27" fillId="0" borderId="13" xfId="6" applyNumberFormat="1" applyFont="1" applyBorder="1" applyAlignment="1">
      <alignment horizontal="left" vertical="center" wrapText="1"/>
    </xf>
    <xf numFmtId="37" fontId="24" fillId="0" borderId="0" xfId="6" applyFont="1" applyAlignment="1">
      <alignment horizontal="left" wrapText="1"/>
    </xf>
    <xf numFmtId="37" fontId="26" fillId="0" borderId="0" xfId="6" applyFont="1" applyAlignment="1">
      <alignment horizontal="center"/>
    </xf>
    <xf numFmtId="37" fontId="27" fillId="0" borderId="0" xfId="6" applyFont="1" applyAlignment="1">
      <alignment horizontal="center" wrapText="1"/>
    </xf>
    <xf numFmtId="37" fontId="27" fillId="0" borderId="0" xfId="6" applyFont="1" applyAlignment="1">
      <alignment horizontal="center"/>
    </xf>
    <xf numFmtId="0" fontId="24" fillId="0" borderId="0" xfId="4" applyNumberFormat="1" applyFont="1" applyAlignment="1">
      <alignment horizontal="left" vertical="center"/>
    </xf>
    <xf numFmtId="0" fontId="27" fillId="0" borderId="0" xfId="4" applyNumberFormat="1" applyFont="1" applyAlignment="1">
      <alignment vertical="center"/>
    </xf>
    <xf numFmtId="0" fontId="27" fillId="0" borderId="0" xfId="4" applyNumberFormat="1" applyFont="1" applyBorder="1" applyAlignment="1">
      <alignment vertical="center"/>
    </xf>
    <xf numFmtId="0" fontId="27" fillId="0" borderId="0" xfId="4" applyNumberFormat="1" applyFont="1" applyBorder="1" applyAlignment="1">
      <alignment horizontal="center" vertical="center"/>
    </xf>
    <xf numFmtId="0" fontId="31" fillId="0" borderId="0" xfId="4" applyNumberFormat="1" applyFont="1" applyAlignment="1">
      <alignment vertical="center"/>
    </xf>
    <xf numFmtId="0" fontId="32" fillId="0" borderId="0" xfId="4" applyNumberFormat="1" applyFont="1" applyFill="1" applyBorder="1" applyAlignment="1" applyProtection="1">
      <alignment horizontal="center" vertical="center"/>
    </xf>
    <xf numFmtId="0" fontId="27" fillId="0" borderId="0" xfId="4" applyNumberFormat="1" applyFont="1" applyFill="1" applyBorder="1" applyAlignment="1" applyProtection="1">
      <alignment horizontal="center" vertical="center"/>
    </xf>
    <xf numFmtId="0" fontId="33" fillId="0" borderId="0" xfId="4" applyNumberFormat="1" applyFont="1" applyFill="1" applyBorder="1" applyAlignment="1" applyProtection="1">
      <alignment horizontal="center" vertical="center"/>
    </xf>
    <xf numFmtId="0" fontId="23" fillId="0" borderId="0" xfId="4" applyNumberFormat="1" applyFont="1" applyFill="1" applyBorder="1" applyAlignment="1">
      <alignment vertical="center"/>
    </xf>
    <xf numFmtId="0" fontId="27" fillId="0" borderId="0" xfId="4" applyNumberFormat="1" applyFont="1" applyFill="1" applyBorder="1" applyAlignment="1">
      <alignment vertical="center"/>
    </xf>
    <xf numFmtId="0" fontId="34" fillId="0" borderId="0" xfId="4" applyNumberFormat="1" applyFont="1" applyFill="1" applyBorder="1" applyAlignment="1">
      <alignment vertical="center"/>
    </xf>
    <xf numFmtId="0" fontId="27" fillId="0" borderId="0" xfId="4" applyNumberFormat="1" applyFont="1" applyFill="1" applyBorder="1" applyAlignment="1">
      <alignment horizontal="left" vertical="center"/>
    </xf>
    <xf numFmtId="0" fontId="27" fillId="0" borderId="0" xfId="4" applyNumberFormat="1" applyFont="1" applyFill="1" applyBorder="1" applyAlignment="1">
      <alignment horizontal="left" vertical="center"/>
    </xf>
    <xf numFmtId="0" fontId="27" fillId="0" borderId="0" xfId="4" applyNumberFormat="1" applyFont="1" applyFill="1" applyBorder="1" applyAlignment="1">
      <alignment horizontal="center" vertical="center"/>
    </xf>
    <xf numFmtId="0" fontId="27" fillId="0" borderId="0" xfId="4" applyNumberFormat="1" applyFont="1" applyBorder="1" applyAlignment="1">
      <alignment horizontal="right" vertical="center"/>
    </xf>
    <xf numFmtId="0" fontId="23" fillId="0" borderId="0" xfId="4" applyNumberFormat="1" applyFont="1" applyAlignment="1">
      <alignment vertical="center"/>
    </xf>
    <xf numFmtId="0" fontId="34" fillId="0" borderId="0" xfId="4" applyNumberFormat="1" applyFont="1" applyAlignment="1">
      <alignment vertical="center"/>
    </xf>
    <xf numFmtId="0" fontId="27" fillId="0" borderId="67" xfId="4" applyNumberFormat="1" applyFont="1" applyBorder="1" applyAlignment="1">
      <alignment horizontal="center" vertical="center"/>
    </xf>
    <xf numFmtId="0" fontId="27" fillId="6" borderId="37" xfId="4" applyNumberFormat="1" applyFont="1" applyFill="1" applyBorder="1" applyAlignment="1">
      <alignment horizontal="center" vertical="center"/>
    </xf>
    <xf numFmtId="0" fontId="27" fillId="6" borderId="37" xfId="4" applyNumberFormat="1" applyFont="1" applyFill="1" applyBorder="1" applyAlignment="1">
      <alignment horizontal="center" vertical="center" wrapText="1"/>
    </xf>
    <xf numFmtId="0" fontId="27" fillId="6" borderId="13" xfId="4" applyNumberFormat="1" applyFont="1" applyFill="1" applyBorder="1" applyAlignment="1">
      <alignment horizontal="center" vertical="center" wrapText="1"/>
    </xf>
    <xf numFmtId="0" fontId="27" fillId="6" borderId="37" xfId="4" applyNumberFormat="1" applyFont="1" applyFill="1" applyBorder="1" applyAlignment="1">
      <alignment horizontal="center" vertical="center" wrapText="1"/>
    </xf>
    <xf numFmtId="0" fontId="27" fillId="6" borderId="13" xfId="4" applyNumberFormat="1" applyFont="1" applyFill="1" applyBorder="1" applyAlignment="1">
      <alignment horizontal="center" vertical="center" shrinkToFit="1"/>
    </xf>
    <xf numFmtId="0" fontId="35" fillId="6" borderId="13" xfId="4" applyNumberFormat="1" applyFont="1" applyFill="1" applyBorder="1" applyAlignment="1">
      <alignment horizontal="center" vertical="center" shrinkToFit="1"/>
    </xf>
    <xf numFmtId="0" fontId="36" fillId="6" borderId="13" xfId="4" applyNumberFormat="1" applyFont="1" applyFill="1" applyBorder="1" applyAlignment="1" applyProtection="1">
      <alignment horizontal="center" vertical="center" wrapText="1"/>
    </xf>
    <xf numFmtId="0" fontId="27" fillId="6" borderId="13" xfId="4" applyNumberFormat="1" applyFont="1" applyFill="1" applyBorder="1" applyAlignment="1">
      <alignment horizontal="center" vertical="center" shrinkToFit="1"/>
    </xf>
    <xf numFmtId="0" fontId="27" fillId="6" borderId="43" xfId="4" applyNumberFormat="1" applyFont="1" applyFill="1" applyBorder="1" applyAlignment="1">
      <alignment horizontal="center" vertical="center"/>
    </xf>
    <xf numFmtId="0" fontId="27" fillId="0" borderId="68" xfId="4" applyNumberFormat="1" applyFont="1" applyBorder="1" applyAlignment="1">
      <alignment horizontal="center" vertical="center" shrinkToFit="1"/>
    </xf>
    <xf numFmtId="0" fontId="27" fillId="0" borderId="52" xfId="4" applyNumberFormat="1" applyFont="1" applyBorder="1" applyAlignment="1">
      <alignment horizontal="center" vertical="center" shrinkToFit="1"/>
    </xf>
    <xf numFmtId="0" fontId="27" fillId="0" borderId="69" xfId="4" applyNumberFormat="1" applyFont="1" applyBorder="1" applyAlignment="1">
      <alignment horizontal="center" vertical="center" shrinkToFit="1"/>
    </xf>
    <xf numFmtId="41" fontId="27" fillId="0" borderId="13" xfId="7" applyNumberFormat="1" applyFont="1" applyBorder="1" applyAlignment="1">
      <alignment vertical="center" shrinkToFit="1"/>
    </xf>
    <xf numFmtId="41" fontId="27" fillId="0" borderId="37" xfId="7" applyNumberFormat="1" applyFont="1" applyBorder="1" applyAlignment="1">
      <alignment horizontal="center" vertical="center" shrinkToFit="1"/>
    </xf>
    <xf numFmtId="0" fontId="31" fillId="0" borderId="0" xfId="4" applyNumberFormat="1" applyFont="1" applyAlignment="1">
      <alignment vertical="center" shrinkToFit="1"/>
    </xf>
    <xf numFmtId="0" fontId="27" fillId="0" borderId="70" xfId="4" applyNumberFormat="1" applyFont="1" applyBorder="1" applyAlignment="1">
      <alignment horizontal="center" vertical="center" shrinkToFit="1"/>
    </xf>
    <xf numFmtId="0" fontId="27" fillId="0" borderId="67" xfId="4" applyNumberFormat="1" applyFont="1" applyBorder="1" applyAlignment="1">
      <alignment horizontal="center" vertical="center" shrinkToFit="1"/>
    </xf>
    <xf numFmtId="0" fontId="27" fillId="0" borderId="71" xfId="4" applyNumberFormat="1" applyFont="1" applyBorder="1" applyAlignment="1">
      <alignment horizontal="center" vertical="center" shrinkToFit="1"/>
    </xf>
    <xf numFmtId="41" fontId="27" fillId="0" borderId="43" xfId="7" applyNumberFormat="1" applyFont="1" applyBorder="1" applyAlignment="1">
      <alignment horizontal="center" vertical="center" shrinkToFit="1"/>
    </xf>
    <xf numFmtId="0" fontId="27" fillId="6" borderId="13" xfId="4" applyNumberFormat="1" applyFont="1" applyFill="1" applyBorder="1" applyAlignment="1" applyProtection="1">
      <alignment horizontal="center" vertical="center" shrinkToFit="1"/>
    </xf>
    <xf numFmtId="0" fontId="27" fillId="6" borderId="37" xfId="4" applyNumberFormat="1" applyFont="1" applyFill="1" applyBorder="1" applyAlignment="1">
      <alignment horizontal="center" vertical="center" shrinkToFit="1"/>
    </xf>
    <xf numFmtId="0" fontId="35" fillId="6" borderId="13" xfId="4" applyNumberFormat="1" applyFont="1" applyFill="1" applyBorder="1" applyAlignment="1" applyProtection="1">
      <alignment horizontal="center" vertical="center" shrinkToFit="1"/>
    </xf>
    <xf numFmtId="0" fontId="27" fillId="6" borderId="43" xfId="4" applyNumberFormat="1" applyFont="1" applyFill="1" applyBorder="1" applyAlignment="1">
      <alignment horizontal="center" vertical="center" shrinkToFit="1"/>
    </xf>
    <xf numFmtId="0" fontId="21" fillId="0" borderId="0" xfId="4" applyNumberFormat="1">
      <alignment vertical="center"/>
    </xf>
  </cellXfs>
  <cellStyles count="8">
    <cellStyle name="쉼표 [0] 2" xfId="5"/>
    <cellStyle name="쉼표 [0] 2 2" xfId="7"/>
    <cellStyle name="표준" xfId="0" builtinId="0"/>
    <cellStyle name="표준 2" xfId="1"/>
    <cellStyle name="표준 3" xfId="2"/>
    <cellStyle name="표준 3 2" xfId="6"/>
    <cellStyle name="표준 4" xfId="4"/>
    <cellStyle name="표준_고2007학교운영지원비 징수 결정 현황"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16</xdr:col>
      <xdr:colOff>0</xdr:colOff>
      <xdr:row>13</xdr:row>
      <xdr:rowOff>0</xdr:rowOff>
    </xdr:to>
    <xdr:sp macro="" textlink="">
      <xdr:nvSpPr>
        <xdr:cNvPr id="2" name="Rectangle 1"/>
        <xdr:cNvSpPr>
          <a:spLocks noChangeArrowheads="1"/>
        </xdr:cNvSpPr>
      </xdr:nvSpPr>
      <xdr:spPr bwMode="auto">
        <a:xfrm>
          <a:off x="200025" y="1905000"/>
          <a:ext cx="6305550" cy="7258050"/>
        </a:xfrm>
        <a:prstGeom prst="rect">
          <a:avLst/>
        </a:prstGeom>
        <a:noFill/>
        <a:ln w="6350" cap="rnd" cmpd="sng">
          <a:solidFill>
            <a:srgbClr val="000000"/>
          </a:solidFill>
          <a:prstDash val="solid"/>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0</xdr:col>
      <xdr:colOff>0</xdr:colOff>
      <xdr:row>14</xdr:row>
      <xdr:rowOff>0</xdr:rowOff>
    </xdr:from>
    <xdr:to>
      <xdr:col>17</xdr:col>
      <xdr:colOff>0</xdr:colOff>
      <xdr:row>14</xdr:row>
      <xdr:rowOff>0</xdr:rowOff>
    </xdr:to>
    <xdr:sp macro="" textlink="">
      <xdr:nvSpPr>
        <xdr:cNvPr id="3" name="Line 2"/>
        <xdr:cNvSpPr>
          <a:spLocks noChangeShapeType="1"/>
        </xdr:cNvSpPr>
      </xdr:nvSpPr>
      <xdr:spPr bwMode="auto">
        <a:xfrm>
          <a:off x="0" y="9829800"/>
          <a:ext cx="6657975"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19</xdr:row>
      <xdr:rowOff>0</xdr:rowOff>
    </xdr:from>
    <xdr:to>
      <xdr:col>21</xdr:col>
      <xdr:colOff>0</xdr:colOff>
      <xdr:row>19</xdr:row>
      <xdr:rowOff>0</xdr:rowOff>
    </xdr:to>
    <xdr:sp macro="" textlink="">
      <xdr:nvSpPr>
        <xdr:cNvPr id="2" name="Line 1"/>
        <xdr:cNvSpPr>
          <a:spLocks noChangeShapeType="1"/>
        </xdr:cNvSpPr>
      </xdr:nvSpPr>
      <xdr:spPr bwMode="auto">
        <a:xfrm>
          <a:off x="0" y="6867525"/>
          <a:ext cx="9591675"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35</xdr:row>
      <xdr:rowOff>0</xdr:rowOff>
    </xdr:from>
    <xdr:to>
      <xdr:col>11</xdr:col>
      <xdr:colOff>0</xdr:colOff>
      <xdr:row>35</xdr:row>
      <xdr:rowOff>0</xdr:rowOff>
    </xdr:to>
    <xdr:sp macro="" textlink="">
      <xdr:nvSpPr>
        <xdr:cNvPr id="2" name="Line 1"/>
        <xdr:cNvSpPr>
          <a:spLocks noChangeShapeType="1"/>
        </xdr:cNvSpPr>
      </xdr:nvSpPr>
      <xdr:spPr bwMode="auto">
        <a:xfrm>
          <a:off x="0" y="9896475"/>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66</xdr:row>
      <xdr:rowOff>0</xdr:rowOff>
    </xdr:from>
    <xdr:to>
      <xdr:col>11</xdr:col>
      <xdr:colOff>0</xdr:colOff>
      <xdr:row>66</xdr:row>
      <xdr:rowOff>0</xdr:rowOff>
    </xdr:to>
    <xdr:sp macro="" textlink="">
      <xdr:nvSpPr>
        <xdr:cNvPr id="3" name="Line 2"/>
        <xdr:cNvSpPr>
          <a:spLocks noChangeShapeType="1"/>
        </xdr:cNvSpPr>
      </xdr:nvSpPr>
      <xdr:spPr bwMode="auto">
        <a:xfrm>
          <a:off x="0" y="20497800"/>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34</xdr:row>
      <xdr:rowOff>0</xdr:rowOff>
    </xdr:from>
    <xdr:to>
      <xdr:col>10</xdr:col>
      <xdr:colOff>0</xdr:colOff>
      <xdr:row>34</xdr:row>
      <xdr:rowOff>0</xdr:rowOff>
    </xdr:to>
    <xdr:sp macro="" textlink="">
      <xdr:nvSpPr>
        <xdr:cNvPr id="2" name="Line 1"/>
        <xdr:cNvSpPr>
          <a:spLocks noChangeShapeType="1"/>
        </xdr:cNvSpPr>
      </xdr:nvSpPr>
      <xdr:spPr bwMode="auto">
        <a:xfrm>
          <a:off x="0" y="9563100"/>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36</xdr:row>
      <xdr:rowOff>0</xdr:rowOff>
    </xdr:from>
    <xdr:to>
      <xdr:col>10</xdr:col>
      <xdr:colOff>0</xdr:colOff>
      <xdr:row>36</xdr:row>
      <xdr:rowOff>0</xdr:rowOff>
    </xdr:to>
    <xdr:sp macro="" textlink="">
      <xdr:nvSpPr>
        <xdr:cNvPr id="3" name="Line 2"/>
        <xdr:cNvSpPr>
          <a:spLocks noChangeShapeType="1"/>
        </xdr:cNvSpPr>
      </xdr:nvSpPr>
      <xdr:spPr bwMode="auto">
        <a:xfrm>
          <a:off x="0" y="9896475"/>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73</xdr:row>
      <xdr:rowOff>0</xdr:rowOff>
    </xdr:from>
    <xdr:to>
      <xdr:col>10</xdr:col>
      <xdr:colOff>0</xdr:colOff>
      <xdr:row>73</xdr:row>
      <xdr:rowOff>0</xdr:rowOff>
    </xdr:to>
    <xdr:sp macro="" textlink="">
      <xdr:nvSpPr>
        <xdr:cNvPr id="4" name="Line 3"/>
        <xdr:cNvSpPr>
          <a:spLocks noChangeShapeType="1"/>
        </xdr:cNvSpPr>
      </xdr:nvSpPr>
      <xdr:spPr bwMode="auto">
        <a:xfrm>
          <a:off x="0" y="20145375"/>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75</xdr:row>
      <xdr:rowOff>0</xdr:rowOff>
    </xdr:from>
    <xdr:to>
      <xdr:col>10</xdr:col>
      <xdr:colOff>0</xdr:colOff>
      <xdr:row>75</xdr:row>
      <xdr:rowOff>0</xdr:rowOff>
    </xdr:to>
    <xdr:sp macro="" textlink="">
      <xdr:nvSpPr>
        <xdr:cNvPr id="5" name="Line 4"/>
        <xdr:cNvSpPr>
          <a:spLocks noChangeShapeType="1"/>
        </xdr:cNvSpPr>
      </xdr:nvSpPr>
      <xdr:spPr bwMode="auto">
        <a:xfrm>
          <a:off x="0" y="20478750"/>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112</xdr:row>
      <xdr:rowOff>0</xdr:rowOff>
    </xdr:from>
    <xdr:to>
      <xdr:col>10</xdr:col>
      <xdr:colOff>0</xdr:colOff>
      <xdr:row>112</xdr:row>
      <xdr:rowOff>0</xdr:rowOff>
    </xdr:to>
    <xdr:sp macro="" textlink="">
      <xdr:nvSpPr>
        <xdr:cNvPr id="6" name="Line 5"/>
        <xdr:cNvSpPr>
          <a:spLocks noChangeShapeType="1"/>
        </xdr:cNvSpPr>
      </xdr:nvSpPr>
      <xdr:spPr bwMode="auto">
        <a:xfrm>
          <a:off x="0" y="30727650"/>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114</xdr:row>
      <xdr:rowOff>0</xdr:rowOff>
    </xdr:from>
    <xdr:to>
      <xdr:col>10</xdr:col>
      <xdr:colOff>0</xdr:colOff>
      <xdr:row>114</xdr:row>
      <xdr:rowOff>0</xdr:rowOff>
    </xdr:to>
    <xdr:sp macro="" textlink="">
      <xdr:nvSpPr>
        <xdr:cNvPr id="7" name="Line 6"/>
        <xdr:cNvSpPr>
          <a:spLocks noChangeShapeType="1"/>
        </xdr:cNvSpPr>
      </xdr:nvSpPr>
      <xdr:spPr bwMode="auto">
        <a:xfrm>
          <a:off x="0" y="31061025"/>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151</xdr:row>
      <xdr:rowOff>0</xdr:rowOff>
    </xdr:from>
    <xdr:to>
      <xdr:col>10</xdr:col>
      <xdr:colOff>0</xdr:colOff>
      <xdr:row>151</xdr:row>
      <xdr:rowOff>0</xdr:rowOff>
    </xdr:to>
    <xdr:sp macro="" textlink="">
      <xdr:nvSpPr>
        <xdr:cNvPr id="8" name="Line 7"/>
        <xdr:cNvSpPr>
          <a:spLocks noChangeShapeType="1"/>
        </xdr:cNvSpPr>
      </xdr:nvSpPr>
      <xdr:spPr bwMode="auto">
        <a:xfrm>
          <a:off x="0" y="41309925"/>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153</xdr:row>
      <xdr:rowOff>0</xdr:rowOff>
    </xdr:from>
    <xdr:to>
      <xdr:col>10</xdr:col>
      <xdr:colOff>0</xdr:colOff>
      <xdr:row>153</xdr:row>
      <xdr:rowOff>0</xdr:rowOff>
    </xdr:to>
    <xdr:sp macro="" textlink="">
      <xdr:nvSpPr>
        <xdr:cNvPr id="9" name="Line 8"/>
        <xdr:cNvSpPr>
          <a:spLocks noChangeShapeType="1"/>
        </xdr:cNvSpPr>
      </xdr:nvSpPr>
      <xdr:spPr bwMode="auto">
        <a:xfrm>
          <a:off x="0" y="41643300"/>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190</xdr:row>
      <xdr:rowOff>0</xdr:rowOff>
    </xdr:from>
    <xdr:to>
      <xdr:col>10</xdr:col>
      <xdr:colOff>0</xdr:colOff>
      <xdr:row>190</xdr:row>
      <xdr:rowOff>0</xdr:rowOff>
    </xdr:to>
    <xdr:sp macro="" textlink="">
      <xdr:nvSpPr>
        <xdr:cNvPr id="10" name="Line 9"/>
        <xdr:cNvSpPr>
          <a:spLocks noChangeShapeType="1"/>
        </xdr:cNvSpPr>
      </xdr:nvSpPr>
      <xdr:spPr bwMode="auto">
        <a:xfrm>
          <a:off x="0" y="51892200"/>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192</xdr:row>
      <xdr:rowOff>0</xdr:rowOff>
    </xdr:from>
    <xdr:to>
      <xdr:col>10</xdr:col>
      <xdr:colOff>0</xdr:colOff>
      <xdr:row>192</xdr:row>
      <xdr:rowOff>0</xdr:rowOff>
    </xdr:to>
    <xdr:sp macro="" textlink="">
      <xdr:nvSpPr>
        <xdr:cNvPr id="11" name="Line 10"/>
        <xdr:cNvSpPr>
          <a:spLocks noChangeShapeType="1"/>
        </xdr:cNvSpPr>
      </xdr:nvSpPr>
      <xdr:spPr bwMode="auto">
        <a:xfrm>
          <a:off x="0" y="52225575"/>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229</xdr:row>
      <xdr:rowOff>0</xdr:rowOff>
    </xdr:from>
    <xdr:to>
      <xdr:col>10</xdr:col>
      <xdr:colOff>0</xdr:colOff>
      <xdr:row>229</xdr:row>
      <xdr:rowOff>0</xdr:rowOff>
    </xdr:to>
    <xdr:sp macro="" textlink="">
      <xdr:nvSpPr>
        <xdr:cNvPr id="12" name="Line 11"/>
        <xdr:cNvSpPr>
          <a:spLocks noChangeShapeType="1"/>
        </xdr:cNvSpPr>
      </xdr:nvSpPr>
      <xdr:spPr bwMode="auto">
        <a:xfrm>
          <a:off x="0" y="62474475"/>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231</xdr:row>
      <xdr:rowOff>0</xdr:rowOff>
    </xdr:from>
    <xdr:to>
      <xdr:col>10</xdr:col>
      <xdr:colOff>0</xdr:colOff>
      <xdr:row>231</xdr:row>
      <xdr:rowOff>0</xdr:rowOff>
    </xdr:to>
    <xdr:sp macro="" textlink="">
      <xdr:nvSpPr>
        <xdr:cNvPr id="13" name="Line 12"/>
        <xdr:cNvSpPr>
          <a:spLocks noChangeShapeType="1"/>
        </xdr:cNvSpPr>
      </xdr:nvSpPr>
      <xdr:spPr bwMode="auto">
        <a:xfrm>
          <a:off x="0" y="62807850"/>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268</xdr:row>
      <xdr:rowOff>0</xdr:rowOff>
    </xdr:from>
    <xdr:to>
      <xdr:col>10</xdr:col>
      <xdr:colOff>0</xdr:colOff>
      <xdr:row>268</xdr:row>
      <xdr:rowOff>0</xdr:rowOff>
    </xdr:to>
    <xdr:sp macro="" textlink="">
      <xdr:nvSpPr>
        <xdr:cNvPr id="14" name="Line 13"/>
        <xdr:cNvSpPr>
          <a:spLocks noChangeShapeType="1"/>
        </xdr:cNvSpPr>
      </xdr:nvSpPr>
      <xdr:spPr bwMode="auto">
        <a:xfrm>
          <a:off x="0" y="73056750"/>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270</xdr:row>
      <xdr:rowOff>0</xdr:rowOff>
    </xdr:from>
    <xdr:to>
      <xdr:col>10</xdr:col>
      <xdr:colOff>0</xdr:colOff>
      <xdr:row>270</xdr:row>
      <xdr:rowOff>0</xdr:rowOff>
    </xdr:to>
    <xdr:sp macro="" textlink="">
      <xdr:nvSpPr>
        <xdr:cNvPr id="15" name="Line 14"/>
        <xdr:cNvSpPr>
          <a:spLocks noChangeShapeType="1"/>
        </xdr:cNvSpPr>
      </xdr:nvSpPr>
      <xdr:spPr bwMode="auto">
        <a:xfrm>
          <a:off x="0" y="73390125"/>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307</xdr:row>
      <xdr:rowOff>0</xdr:rowOff>
    </xdr:from>
    <xdr:to>
      <xdr:col>10</xdr:col>
      <xdr:colOff>0</xdr:colOff>
      <xdr:row>307</xdr:row>
      <xdr:rowOff>0</xdr:rowOff>
    </xdr:to>
    <xdr:sp macro="" textlink="">
      <xdr:nvSpPr>
        <xdr:cNvPr id="16" name="Line 15"/>
        <xdr:cNvSpPr>
          <a:spLocks noChangeShapeType="1"/>
        </xdr:cNvSpPr>
      </xdr:nvSpPr>
      <xdr:spPr bwMode="auto">
        <a:xfrm>
          <a:off x="0" y="83639025"/>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309</xdr:row>
      <xdr:rowOff>0</xdr:rowOff>
    </xdr:from>
    <xdr:to>
      <xdr:col>10</xdr:col>
      <xdr:colOff>0</xdr:colOff>
      <xdr:row>309</xdr:row>
      <xdr:rowOff>0</xdr:rowOff>
    </xdr:to>
    <xdr:sp macro="" textlink="">
      <xdr:nvSpPr>
        <xdr:cNvPr id="17" name="Line 16"/>
        <xdr:cNvSpPr>
          <a:spLocks noChangeShapeType="1"/>
        </xdr:cNvSpPr>
      </xdr:nvSpPr>
      <xdr:spPr bwMode="auto">
        <a:xfrm>
          <a:off x="0" y="83972400"/>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346</xdr:row>
      <xdr:rowOff>0</xdr:rowOff>
    </xdr:from>
    <xdr:to>
      <xdr:col>10</xdr:col>
      <xdr:colOff>0</xdr:colOff>
      <xdr:row>346</xdr:row>
      <xdr:rowOff>0</xdr:rowOff>
    </xdr:to>
    <xdr:sp macro="" textlink="">
      <xdr:nvSpPr>
        <xdr:cNvPr id="18" name="Line 17"/>
        <xdr:cNvSpPr>
          <a:spLocks noChangeShapeType="1"/>
        </xdr:cNvSpPr>
      </xdr:nvSpPr>
      <xdr:spPr bwMode="auto">
        <a:xfrm>
          <a:off x="0" y="94221300"/>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348</xdr:row>
      <xdr:rowOff>0</xdr:rowOff>
    </xdr:from>
    <xdr:to>
      <xdr:col>10</xdr:col>
      <xdr:colOff>0</xdr:colOff>
      <xdr:row>348</xdr:row>
      <xdr:rowOff>0</xdr:rowOff>
    </xdr:to>
    <xdr:sp macro="" textlink="">
      <xdr:nvSpPr>
        <xdr:cNvPr id="19" name="Line 18"/>
        <xdr:cNvSpPr>
          <a:spLocks noChangeShapeType="1"/>
        </xdr:cNvSpPr>
      </xdr:nvSpPr>
      <xdr:spPr bwMode="auto">
        <a:xfrm>
          <a:off x="0" y="94554675"/>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385</xdr:row>
      <xdr:rowOff>0</xdr:rowOff>
    </xdr:from>
    <xdr:to>
      <xdr:col>10</xdr:col>
      <xdr:colOff>0</xdr:colOff>
      <xdr:row>385</xdr:row>
      <xdr:rowOff>0</xdr:rowOff>
    </xdr:to>
    <xdr:sp macro="" textlink="">
      <xdr:nvSpPr>
        <xdr:cNvPr id="20" name="Line 19"/>
        <xdr:cNvSpPr>
          <a:spLocks noChangeShapeType="1"/>
        </xdr:cNvSpPr>
      </xdr:nvSpPr>
      <xdr:spPr bwMode="auto">
        <a:xfrm>
          <a:off x="0" y="104803575"/>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387</xdr:row>
      <xdr:rowOff>0</xdr:rowOff>
    </xdr:from>
    <xdr:to>
      <xdr:col>10</xdr:col>
      <xdr:colOff>0</xdr:colOff>
      <xdr:row>387</xdr:row>
      <xdr:rowOff>0</xdr:rowOff>
    </xdr:to>
    <xdr:sp macro="" textlink="">
      <xdr:nvSpPr>
        <xdr:cNvPr id="21" name="Line 20"/>
        <xdr:cNvSpPr>
          <a:spLocks noChangeShapeType="1"/>
        </xdr:cNvSpPr>
      </xdr:nvSpPr>
      <xdr:spPr bwMode="auto">
        <a:xfrm>
          <a:off x="0" y="105136950"/>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424</xdr:row>
      <xdr:rowOff>0</xdr:rowOff>
    </xdr:from>
    <xdr:to>
      <xdr:col>10</xdr:col>
      <xdr:colOff>0</xdr:colOff>
      <xdr:row>424</xdr:row>
      <xdr:rowOff>0</xdr:rowOff>
    </xdr:to>
    <xdr:sp macro="" textlink="">
      <xdr:nvSpPr>
        <xdr:cNvPr id="22" name="Line 21"/>
        <xdr:cNvSpPr>
          <a:spLocks noChangeShapeType="1"/>
        </xdr:cNvSpPr>
      </xdr:nvSpPr>
      <xdr:spPr bwMode="auto">
        <a:xfrm>
          <a:off x="0" y="115385850"/>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426</xdr:row>
      <xdr:rowOff>0</xdr:rowOff>
    </xdr:from>
    <xdr:to>
      <xdr:col>10</xdr:col>
      <xdr:colOff>0</xdr:colOff>
      <xdr:row>426</xdr:row>
      <xdr:rowOff>0</xdr:rowOff>
    </xdr:to>
    <xdr:sp macro="" textlink="">
      <xdr:nvSpPr>
        <xdr:cNvPr id="23" name="Line 22"/>
        <xdr:cNvSpPr>
          <a:spLocks noChangeShapeType="1"/>
        </xdr:cNvSpPr>
      </xdr:nvSpPr>
      <xdr:spPr bwMode="auto">
        <a:xfrm>
          <a:off x="0" y="115719225"/>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463</xdr:row>
      <xdr:rowOff>0</xdr:rowOff>
    </xdr:from>
    <xdr:to>
      <xdr:col>10</xdr:col>
      <xdr:colOff>0</xdr:colOff>
      <xdr:row>463</xdr:row>
      <xdr:rowOff>0</xdr:rowOff>
    </xdr:to>
    <xdr:sp macro="" textlink="">
      <xdr:nvSpPr>
        <xdr:cNvPr id="24" name="Line 23"/>
        <xdr:cNvSpPr>
          <a:spLocks noChangeShapeType="1"/>
        </xdr:cNvSpPr>
      </xdr:nvSpPr>
      <xdr:spPr bwMode="auto">
        <a:xfrm>
          <a:off x="0" y="125968125"/>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465</xdr:row>
      <xdr:rowOff>0</xdr:rowOff>
    </xdr:from>
    <xdr:to>
      <xdr:col>10</xdr:col>
      <xdr:colOff>0</xdr:colOff>
      <xdr:row>465</xdr:row>
      <xdr:rowOff>0</xdr:rowOff>
    </xdr:to>
    <xdr:sp macro="" textlink="">
      <xdr:nvSpPr>
        <xdr:cNvPr id="25" name="Line 24"/>
        <xdr:cNvSpPr>
          <a:spLocks noChangeShapeType="1"/>
        </xdr:cNvSpPr>
      </xdr:nvSpPr>
      <xdr:spPr bwMode="auto">
        <a:xfrm>
          <a:off x="0" y="126301500"/>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502</xdr:row>
      <xdr:rowOff>0</xdr:rowOff>
    </xdr:from>
    <xdr:to>
      <xdr:col>10</xdr:col>
      <xdr:colOff>0</xdr:colOff>
      <xdr:row>502</xdr:row>
      <xdr:rowOff>0</xdr:rowOff>
    </xdr:to>
    <xdr:sp macro="" textlink="">
      <xdr:nvSpPr>
        <xdr:cNvPr id="26" name="Line 25"/>
        <xdr:cNvSpPr>
          <a:spLocks noChangeShapeType="1"/>
        </xdr:cNvSpPr>
      </xdr:nvSpPr>
      <xdr:spPr bwMode="auto">
        <a:xfrm>
          <a:off x="0" y="136550400"/>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504</xdr:row>
      <xdr:rowOff>0</xdr:rowOff>
    </xdr:from>
    <xdr:to>
      <xdr:col>10</xdr:col>
      <xdr:colOff>0</xdr:colOff>
      <xdr:row>504</xdr:row>
      <xdr:rowOff>0</xdr:rowOff>
    </xdr:to>
    <xdr:sp macro="" textlink="">
      <xdr:nvSpPr>
        <xdr:cNvPr id="27" name="Line 26"/>
        <xdr:cNvSpPr>
          <a:spLocks noChangeShapeType="1"/>
        </xdr:cNvSpPr>
      </xdr:nvSpPr>
      <xdr:spPr bwMode="auto">
        <a:xfrm>
          <a:off x="0" y="136883775"/>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539</xdr:row>
      <xdr:rowOff>0</xdr:rowOff>
    </xdr:from>
    <xdr:to>
      <xdr:col>10</xdr:col>
      <xdr:colOff>0</xdr:colOff>
      <xdr:row>539</xdr:row>
      <xdr:rowOff>0</xdr:rowOff>
    </xdr:to>
    <xdr:sp macro="" textlink="">
      <xdr:nvSpPr>
        <xdr:cNvPr id="28" name="Line 27"/>
        <xdr:cNvSpPr>
          <a:spLocks noChangeShapeType="1"/>
        </xdr:cNvSpPr>
      </xdr:nvSpPr>
      <xdr:spPr bwMode="auto">
        <a:xfrm>
          <a:off x="0" y="146561175"/>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541</xdr:row>
      <xdr:rowOff>0</xdr:rowOff>
    </xdr:from>
    <xdr:to>
      <xdr:col>10</xdr:col>
      <xdr:colOff>0</xdr:colOff>
      <xdr:row>541</xdr:row>
      <xdr:rowOff>0</xdr:rowOff>
    </xdr:to>
    <xdr:sp macro="" textlink="">
      <xdr:nvSpPr>
        <xdr:cNvPr id="29" name="Line 28"/>
        <xdr:cNvSpPr>
          <a:spLocks noChangeShapeType="1"/>
        </xdr:cNvSpPr>
      </xdr:nvSpPr>
      <xdr:spPr bwMode="auto">
        <a:xfrm>
          <a:off x="0" y="147475575"/>
          <a:ext cx="66865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44368;&#51649;&#50896;&#48372;&#49688;&#51068;&#46988;&#54364;%20-%20&#48373;&#49324;&#483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보수일람표"/>
    </sheetNames>
    <sheetDataSet>
      <sheetData sheetId="0"/>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sheetPr>
  <dimension ref="A1:Q18"/>
  <sheetViews>
    <sheetView tabSelected="1" zoomScaleNormal="100" zoomScaleSheetLayoutView="100" workbookViewId="0">
      <selection activeCell="U12" sqref="U12"/>
    </sheetView>
  </sheetViews>
  <sheetFormatPr defaultRowHeight="12.75" x14ac:dyDescent="0.2"/>
  <cols>
    <col min="1" max="1" width="2.85546875" customWidth="1"/>
    <col min="2" max="2" width="0.140625" customWidth="1"/>
    <col min="3" max="3" width="10" customWidth="1"/>
    <col min="4" max="4" width="1" customWidth="1"/>
    <col min="5" max="5" width="9.42578125" customWidth="1"/>
    <col min="6" max="6" width="7.85546875" customWidth="1"/>
    <col min="7" max="7" width="8.7109375" customWidth="1"/>
    <col min="8" max="8" width="1.42578125" customWidth="1"/>
    <col min="9" max="9" width="7.5703125" customWidth="1"/>
    <col min="10" max="10" width="9.5703125" customWidth="1"/>
    <col min="11" max="11" width="10.85546875" customWidth="1"/>
    <col min="12" max="12" width="9.85546875" customWidth="1"/>
    <col min="13" max="13" width="8" customWidth="1"/>
    <col min="14" max="14" width="0.5703125" customWidth="1"/>
    <col min="15" max="15" width="9.42578125" customWidth="1"/>
    <col min="16" max="16" width="0.28515625" customWidth="1"/>
    <col min="17" max="17" width="2.28515625" customWidth="1"/>
    <col min="257" max="257" width="2.85546875" customWidth="1"/>
    <col min="258" max="258" width="0.140625" customWidth="1"/>
    <col min="259" max="259" width="10" customWidth="1"/>
    <col min="260" max="260" width="1" customWidth="1"/>
    <col min="261" max="261" width="9.42578125" customWidth="1"/>
    <col min="262" max="262" width="7.85546875" customWidth="1"/>
    <col min="263" max="263" width="8.7109375" customWidth="1"/>
    <col min="264" max="264" width="1.42578125" customWidth="1"/>
    <col min="265" max="265" width="7.5703125" customWidth="1"/>
    <col min="266" max="266" width="9.5703125" customWidth="1"/>
    <col min="267" max="267" width="10.85546875" customWidth="1"/>
    <col min="268" max="268" width="9.85546875" customWidth="1"/>
    <col min="269" max="269" width="8" customWidth="1"/>
    <col min="270" max="270" width="0.5703125" customWidth="1"/>
    <col min="271" max="271" width="9.42578125" customWidth="1"/>
    <col min="272" max="272" width="0.28515625" customWidth="1"/>
    <col min="273" max="273" width="2.28515625" customWidth="1"/>
    <col min="513" max="513" width="2.85546875" customWidth="1"/>
    <col min="514" max="514" width="0.140625" customWidth="1"/>
    <col min="515" max="515" width="10" customWidth="1"/>
    <col min="516" max="516" width="1" customWidth="1"/>
    <col min="517" max="517" width="9.42578125" customWidth="1"/>
    <col min="518" max="518" width="7.85546875" customWidth="1"/>
    <col min="519" max="519" width="8.7109375" customWidth="1"/>
    <col min="520" max="520" width="1.42578125" customWidth="1"/>
    <col min="521" max="521" width="7.5703125" customWidth="1"/>
    <col min="522" max="522" width="9.5703125" customWidth="1"/>
    <col min="523" max="523" width="10.85546875" customWidth="1"/>
    <col min="524" max="524" width="9.85546875" customWidth="1"/>
    <col min="525" max="525" width="8" customWidth="1"/>
    <col min="526" max="526" width="0.5703125" customWidth="1"/>
    <col min="527" max="527" width="9.42578125" customWidth="1"/>
    <col min="528" max="528" width="0.28515625" customWidth="1"/>
    <col min="529" max="529" width="2.28515625" customWidth="1"/>
    <col min="769" max="769" width="2.85546875" customWidth="1"/>
    <col min="770" max="770" width="0.140625" customWidth="1"/>
    <col min="771" max="771" width="10" customWidth="1"/>
    <col min="772" max="772" width="1" customWidth="1"/>
    <col min="773" max="773" width="9.42578125" customWidth="1"/>
    <col min="774" max="774" width="7.85546875" customWidth="1"/>
    <col min="775" max="775" width="8.7109375" customWidth="1"/>
    <col min="776" max="776" width="1.42578125" customWidth="1"/>
    <col min="777" max="777" width="7.5703125" customWidth="1"/>
    <col min="778" max="778" width="9.5703125" customWidth="1"/>
    <col min="779" max="779" width="10.85546875" customWidth="1"/>
    <col min="780" max="780" width="9.85546875" customWidth="1"/>
    <col min="781" max="781" width="8" customWidth="1"/>
    <col min="782" max="782" width="0.5703125" customWidth="1"/>
    <col min="783" max="783" width="9.42578125" customWidth="1"/>
    <col min="784" max="784" width="0.28515625" customWidth="1"/>
    <col min="785" max="785" width="2.28515625" customWidth="1"/>
    <col min="1025" max="1025" width="2.85546875" customWidth="1"/>
    <col min="1026" max="1026" width="0.140625" customWidth="1"/>
    <col min="1027" max="1027" width="10" customWidth="1"/>
    <col min="1028" max="1028" width="1" customWidth="1"/>
    <col min="1029" max="1029" width="9.42578125" customWidth="1"/>
    <col min="1030" max="1030" width="7.85546875" customWidth="1"/>
    <col min="1031" max="1031" width="8.7109375" customWidth="1"/>
    <col min="1032" max="1032" width="1.42578125" customWidth="1"/>
    <col min="1033" max="1033" width="7.5703125" customWidth="1"/>
    <col min="1034" max="1034" width="9.5703125" customWidth="1"/>
    <col min="1035" max="1035" width="10.85546875" customWidth="1"/>
    <col min="1036" max="1036" width="9.85546875" customWidth="1"/>
    <col min="1037" max="1037" width="8" customWidth="1"/>
    <col min="1038" max="1038" width="0.5703125" customWidth="1"/>
    <col min="1039" max="1039" width="9.42578125" customWidth="1"/>
    <col min="1040" max="1040" width="0.28515625" customWidth="1"/>
    <col min="1041" max="1041" width="2.28515625" customWidth="1"/>
    <col min="1281" max="1281" width="2.85546875" customWidth="1"/>
    <col min="1282" max="1282" width="0.140625" customWidth="1"/>
    <col min="1283" max="1283" width="10" customWidth="1"/>
    <col min="1284" max="1284" width="1" customWidth="1"/>
    <col min="1285" max="1285" width="9.42578125" customWidth="1"/>
    <col min="1286" max="1286" width="7.85546875" customWidth="1"/>
    <col min="1287" max="1287" width="8.7109375" customWidth="1"/>
    <col min="1288" max="1288" width="1.42578125" customWidth="1"/>
    <col min="1289" max="1289" width="7.5703125" customWidth="1"/>
    <col min="1290" max="1290" width="9.5703125" customWidth="1"/>
    <col min="1291" max="1291" width="10.85546875" customWidth="1"/>
    <col min="1292" max="1292" width="9.85546875" customWidth="1"/>
    <col min="1293" max="1293" width="8" customWidth="1"/>
    <col min="1294" max="1294" width="0.5703125" customWidth="1"/>
    <col min="1295" max="1295" width="9.42578125" customWidth="1"/>
    <col min="1296" max="1296" width="0.28515625" customWidth="1"/>
    <col min="1297" max="1297" width="2.28515625" customWidth="1"/>
    <col min="1537" max="1537" width="2.85546875" customWidth="1"/>
    <col min="1538" max="1538" width="0.140625" customWidth="1"/>
    <col min="1539" max="1539" width="10" customWidth="1"/>
    <col min="1540" max="1540" width="1" customWidth="1"/>
    <col min="1541" max="1541" width="9.42578125" customWidth="1"/>
    <col min="1542" max="1542" width="7.85546875" customWidth="1"/>
    <col min="1543" max="1543" width="8.7109375" customWidth="1"/>
    <col min="1544" max="1544" width="1.42578125" customWidth="1"/>
    <col min="1545" max="1545" width="7.5703125" customWidth="1"/>
    <col min="1546" max="1546" width="9.5703125" customWidth="1"/>
    <col min="1547" max="1547" width="10.85546875" customWidth="1"/>
    <col min="1548" max="1548" width="9.85546875" customWidth="1"/>
    <col min="1549" max="1549" width="8" customWidth="1"/>
    <col min="1550" max="1550" width="0.5703125" customWidth="1"/>
    <col min="1551" max="1551" width="9.42578125" customWidth="1"/>
    <col min="1552" max="1552" width="0.28515625" customWidth="1"/>
    <col min="1553" max="1553" width="2.28515625" customWidth="1"/>
    <col min="1793" max="1793" width="2.85546875" customWidth="1"/>
    <col min="1794" max="1794" width="0.140625" customWidth="1"/>
    <col min="1795" max="1795" width="10" customWidth="1"/>
    <col min="1796" max="1796" width="1" customWidth="1"/>
    <col min="1797" max="1797" width="9.42578125" customWidth="1"/>
    <col min="1798" max="1798" width="7.85546875" customWidth="1"/>
    <col min="1799" max="1799" width="8.7109375" customWidth="1"/>
    <col min="1800" max="1800" width="1.42578125" customWidth="1"/>
    <col min="1801" max="1801" width="7.5703125" customWidth="1"/>
    <col min="1802" max="1802" width="9.5703125" customWidth="1"/>
    <col min="1803" max="1803" width="10.85546875" customWidth="1"/>
    <col min="1804" max="1804" width="9.85546875" customWidth="1"/>
    <col min="1805" max="1805" width="8" customWidth="1"/>
    <col min="1806" max="1806" width="0.5703125" customWidth="1"/>
    <col min="1807" max="1807" width="9.42578125" customWidth="1"/>
    <col min="1808" max="1808" width="0.28515625" customWidth="1"/>
    <col min="1809" max="1809" width="2.28515625" customWidth="1"/>
    <col min="2049" max="2049" width="2.85546875" customWidth="1"/>
    <col min="2050" max="2050" width="0.140625" customWidth="1"/>
    <col min="2051" max="2051" width="10" customWidth="1"/>
    <col min="2052" max="2052" width="1" customWidth="1"/>
    <col min="2053" max="2053" width="9.42578125" customWidth="1"/>
    <col min="2054" max="2054" width="7.85546875" customWidth="1"/>
    <col min="2055" max="2055" width="8.7109375" customWidth="1"/>
    <col min="2056" max="2056" width="1.42578125" customWidth="1"/>
    <col min="2057" max="2057" width="7.5703125" customWidth="1"/>
    <col min="2058" max="2058" width="9.5703125" customWidth="1"/>
    <col min="2059" max="2059" width="10.85546875" customWidth="1"/>
    <col min="2060" max="2060" width="9.85546875" customWidth="1"/>
    <col min="2061" max="2061" width="8" customWidth="1"/>
    <col min="2062" max="2062" width="0.5703125" customWidth="1"/>
    <col min="2063" max="2063" width="9.42578125" customWidth="1"/>
    <col min="2064" max="2064" width="0.28515625" customWidth="1"/>
    <col min="2065" max="2065" width="2.28515625" customWidth="1"/>
    <col min="2305" max="2305" width="2.85546875" customWidth="1"/>
    <col min="2306" max="2306" width="0.140625" customWidth="1"/>
    <col min="2307" max="2307" width="10" customWidth="1"/>
    <col min="2308" max="2308" width="1" customWidth="1"/>
    <col min="2309" max="2309" width="9.42578125" customWidth="1"/>
    <col min="2310" max="2310" width="7.85546875" customWidth="1"/>
    <col min="2311" max="2311" width="8.7109375" customWidth="1"/>
    <col min="2312" max="2312" width="1.42578125" customWidth="1"/>
    <col min="2313" max="2313" width="7.5703125" customWidth="1"/>
    <col min="2314" max="2314" width="9.5703125" customWidth="1"/>
    <col min="2315" max="2315" width="10.85546875" customWidth="1"/>
    <col min="2316" max="2316" width="9.85546875" customWidth="1"/>
    <col min="2317" max="2317" width="8" customWidth="1"/>
    <col min="2318" max="2318" width="0.5703125" customWidth="1"/>
    <col min="2319" max="2319" width="9.42578125" customWidth="1"/>
    <col min="2320" max="2320" width="0.28515625" customWidth="1"/>
    <col min="2321" max="2321" width="2.28515625" customWidth="1"/>
    <col min="2561" max="2561" width="2.85546875" customWidth="1"/>
    <col min="2562" max="2562" width="0.140625" customWidth="1"/>
    <col min="2563" max="2563" width="10" customWidth="1"/>
    <col min="2564" max="2564" width="1" customWidth="1"/>
    <col min="2565" max="2565" width="9.42578125" customWidth="1"/>
    <col min="2566" max="2566" width="7.85546875" customWidth="1"/>
    <col min="2567" max="2567" width="8.7109375" customWidth="1"/>
    <col min="2568" max="2568" width="1.42578125" customWidth="1"/>
    <col min="2569" max="2569" width="7.5703125" customWidth="1"/>
    <col min="2570" max="2570" width="9.5703125" customWidth="1"/>
    <col min="2571" max="2571" width="10.85546875" customWidth="1"/>
    <col min="2572" max="2572" width="9.85546875" customWidth="1"/>
    <col min="2573" max="2573" width="8" customWidth="1"/>
    <col min="2574" max="2574" width="0.5703125" customWidth="1"/>
    <col min="2575" max="2575" width="9.42578125" customWidth="1"/>
    <col min="2576" max="2576" width="0.28515625" customWidth="1"/>
    <col min="2577" max="2577" width="2.28515625" customWidth="1"/>
    <col min="2817" max="2817" width="2.85546875" customWidth="1"/>
    <col min="2818" max="2818" width="0.140625" customWidth="1"/>
    <col min="2819" max="2819" width="10" customWidth="1"/>
    <col min="2820" max="2820" width="1" customWidth="1"/>
    <col min="2821" max="2821" width="9.42578125" customWidth="1"/>
    <col min="2822" max="2822" width="7.85546875" customWidth="1"/>
    <col min="2823" max="2823" width="8.7109375" customWidth="1"/>
    <col min="2824" max="2824" width="1.42578125" customWidth="1"/>
    <col min="2825" max="2825" width="7.5703125" customWidth="1"/>
    <col min="2826" max="2826" width="9.5703125" customWidth="1"/>
    <col min="2827" max="2827" width="10.85546875" customWidth="1"/>
    <col min="2828" max="2828" width="9.85546875" customWidth="1"/>
    <col min="2829" max="2829" width="8" customWidth="1"/>
    <col min="2830" max="2830" width="0.5703125" customWidth="1"/>
    <col min="2831" max="2831" width="9.42578125" customWidth="1"/>
    <col min="2832" max="2832" width="0.28515625" customWidth="1"/>
    <col min="2833" max="2833" width="2.28515625" customWidth="1"/>
    <col min="3073" max="3073" width="2.85546875" customWidth="1"/>
    <col min="3074" max="3074" width="0.140625" customWidth="1"/>
    <col min="3075" max="3075" width="10" customWidth="1"/>
    <col min="3076" max="3076" width="1" customWidth="1"/>
    <col min="3077" max="3077" width="9.42578125" customWidth="1"/>
    <col min="3078" max="3078" width="7.85546875" customWidth="1"/>
    <col min="3079" max="3079" width="8.7109375" customWidth="1"/>
    <col min="3080" max="3080" width="1.42578125" customWidth="1"/>
    <col min="3081" max="3081" width="7.5703125" customWidth="1"/>
    <col min="3082" max="3082" width="9.5703125" customWidth="1"/>
    <col min="3083" max="3083" width="10.85546875" customWidth="1"/>
    <col min="3084" max="3084" width="9.85546875" customWidth="1"/>
    <col min="3085" max="3085" width="8" customWidth="1"/>
    <col min="3086" max="3086" width="0.5703125" customWidth="1"/>
    <col min="3087" max="3087" width="9.42578125" customWidth="1"/>
    <col min="3088" max="3088" width="0.28515625" customWidth="1"/>
    <col min="3089" max="3089" width="2.28515625" customWidth="1"/>
    <col min="3329" max="3329" width="2.85546875" customWidth="1"/>
    <col min="3330" max="3330" width="0.140625" customWidth="1"/>
    <col min="3331" max="3331" width="10" customWidth="1"/>
    <col min="3332" max="3332" width="1" customWidth="1"/>
    <col min="3333" max="3333" width="9.42578125" customWidth="1"/>
    <col min="3334" max="3334" width="7.85546875" customWidth="1"/>
    <col min="3335" max="3335" width="8.7109375" customWidth="1"/>
    <col min="3336" max="3336" width="1.42578125" customWidth="1"/>
    <col min="3337" max="3337" width="7.5703125" customWidth="1"/>
    <col min="3338" max="3338" width="9.5703125" customWidth="1"/>
    <col min="3339" max="3339" width="10.85546875" customWidth="1"/>
    <col min="3340" max="3340" width="9.85546875" customWidth="1"/>
    <col min="3341" max="3341" width="8" customWidth="1"/>
    <col min="3342" max="3342" width="0.5703125" customWidth="1"/>
    <col min="3343" max="3343" width="9.42578125" customWidth="1"/>
    <col min="3344" max="3344" width="0.28515625" customWidth="1"/>
    <col min="3345" max="3345" width="2.28515625" customWidth="1"/>
    <col min="3585" max="3585" width="2.85546875" customWidth="1"/>
    <col min="3586" max="3586" width="0.140625" customWidth="1"/>
    <col min="3587" max="3587" width="10" customWidth="1"/>
    <col min="3588" max="3588" width="1" customWidth="1"/>
    <col min="3589" max="3589" width="9.42578125" customWidth="1"/>
    <col min="3590" max="3590" width="7.85546875" customWidth="1"/>
    <col min="3591" max="3591" width="8.7109375" customWidth="1"/>
    <col min="3592" max="3592" width="1.42578125" customWidth="1"/>
    <col min="3593" max="3593" width="7.5703125" customWidth="1"/>
    <col min="3594" max="3594" width="9.5703125" customWidth="1"/>
    <col min="3595" max="3595" width="10.85546875" customWidth="1"/>
    <col min="3596" max="3596" width="9.85546875" customWidth="1"/>
    <col min="3597" max="3597" width="8" customWidth="1"/>
    <col min="3598" max="3598" width="0.5703125" customWidth="1"/>
    <col min="3599" max="3599" width="9.42578125" customWidth="1"/>
    <col min="3600" max="3600" width="0.28515625" customWidth="1"/>
    <col min="3601" max="3601" width="2.28515625" customWidth="1"/>
    <col min="3841" max="3841" width="2.85546875" customWidth="1"/>
    <col min="3842" max="3842" width="0.140625" customWidth="1"/>
    <col min="3843" max="3843" width="10" customWidth="1"/>
    <col min="3844" max="3844" width="1" customWidth="1"/>
    <col min="3845" max="3845" width="9.42578125" customWidth="1"/>
    <col min="3846" max="3846" width="7.85546875" customWidth="1"/>
    <col min="3847" max="3847" width="8.7109375" customWidth="1"/>
    <col min="3848" max="3848" width="1.42578125" customWidth="1"/>
    <col min="3849" max="3849" width="7.5703125" customWidth="1"/>
    <col min="3850" max="3850" width="9.5703125" customWidth="1"/>
    <col min="3851" max="3851" width="10.85546875" customWidth="1"/>
    <col min="3852" max="3852" width="9.85546875" customWidth="1"/>
    <col min="3853" max="3853" width="8" customWidth="1"/>
    <col min="3854" max="3854" width="0.5703125" customWidth="1"/>
    <col min="3855" max="3855" width="9.42578125" customWidth="1"/>
    <col min="3856" max="3856" width="0.28515625" customWidth="1"/>
    <col min="3857" max="3857" width="2.28515625" customWidth="1"/>
    <col min="4097" max="4097" width="2.85546875" customWidth="1"/>
    <col min="4098" max="4098" width="0.140625" customWidth="1"/>
    <col min="4099" max="4099" width="10" customWidth="1"/>
    <col min="4100" max="4100" width="1" customWidth="1"/>
    <col min="4101" max="4101" width="9.42578125" customWidth="1"/>
    <col min="4102" max="4102" width="7.85546875" customWidth="1"/>
    <col min="4103" max="4103" width="8.7109375" customWidth="1"/>
    <col min="4104" max="4104" width="1.42578125" customWidth="1"/>
    <col min="4105" max="4105" width="7.5703125" customWidth="1"/>
    <col min="4106" max="4106" width="9.5703125" customWidth="1"/>
    <col min="4107" max="4107" width="10.85546875" customWidth="1"/>
    <col min="4108" max="4108" width="9.85546875" customWidth="1"/>
    <col min="4109" max="4109" width="8" customWidth="1"/>
    <col min="4110" max="4110" width="0.5703125" customWidth="1"/>
    <col min="4111" max="4111" width="9.42578125" customWidth="1"/>
    <col min="4112" max="4112" width="0.28515625" customWidth="1"/>
    <col min="4113" max="4113" width="2.28515625" customWidth="1"/>
    <col min="4353" max="4353" width="2.85546875" customWidth="1"/>
    <col min="4354" max="4354" width="0.140625" customWidth="1"/>
    <col min="4355" max="4355" width="10" customWidth="1"/>
    <col min="4356" max="4356" width="1" customWidth="1"/>
    <col min="4357" max="4357" width="9.42578125" customWidth="1"/>
    <col min="4358" max="4358" width="7.85546875" customWidth="1"/>
    <col min="4359" max="4359" width="8.7109375" customWidth="1"/>
    <col min="4360" max="4360" width="1.42578125" customWidth="1"/>
    <col min="4361" max="4361" width="7.5703125" customWidth="1"/>
    <col min="4362" max="4362" width="9.5703125" customWidth="1"/>
    <col min="4363" max="4363" width="10.85546875" customWidth="1"/>
    <col min="4364" max="4364" width="9.85546875" customWidth="1"/>
    <col min="4365" max="4365" width="8" customWidth="1"/>
    <col min="4366" max="4366" width="0.5703125" customWidth="1"/>
    <col min="4367" max="4367" width="9.42578125" customWidth="1"/>
    <col min="4368" max="4368" width="0.28515625" customWidth="1"/>
    <col min="4369" max="4369" width="2.28515625" customWidth="1"/>
    <col min="4609" max="4609" width="2.85546875" customWidth="1"/>
    <col min="4610" max="4610" width="0.140625" customWidth="1"/>
    <col min="4611" max="4611" width="10" customWidth="1"/>
    <col min="4612" max="4612" width="1" customWidth="1"/>
    <col min="4613" max="4613" width="9.42578125" customWidth="1"/>
    <col min="4614" max="4614" width="7.85546875" customWidth="1"/>
    <col min="4615" max="4615" width="8.7109375" customWidth="1"/>
    <col min="4616" max="4616" width="1.42578125" customWidth="1"/>
    <col min="4617" max="4617" width="7.5703125" customWidth="1"/>
    <col min="4618" max="4618" width="9.5703125" customWidth="1"/>
    <col min="4619" max="4619" width="10.85546875" customWidth="1"/>
    <col min="4620" max="4620" width="9.85546875" customWidth="1"/>
    <col min="4621" max="4621" width="8" customWidth="1"/>
    <col min="4622" max="4622" width="0.5703125" customWidth="1"/>
    <col min="4623" max="4623" width="9.42578125" customWidth="1"/>
    <col min="4624" max="4624" width="0.28515625" customWidth="1"/>
    <col min="4625" max="4625" width="2.28515625" customWidth="1"/>
    <col min="4865" max="4865" width="2.85546875" customWidth="1"/>
    <col min="4866" max="4866" width="0.140625" customWidth="1"/>
    <col min="4867" max="4867" width="10" customWidth="1"/>
    <col min="4868" max="4868" width="1" customWidth="1"/>
    <col min="4869" max="4869" width="9.42578125" customWidth="1"/>
    <col min="4870" max="4870" width="7.85546875" customWidth="1"/>
    <col min="4871" max="4871" width="8.7109375" customWidth="1"/>
    <col min="4872" max="4872" width="1.42578125" customWidth="1"/>
    <col min="4873" max="4873" width="7.5703125" customWidth="1"/>
    <col min="4874" max="4874" width="9.5703125" customWidth="1"/>
    <col min="4875" max="4875" width="10.85546875" customWidth="1"/>
    <col min="4876" max="4876" width="9.85546875" customWidth="1"/>
    <col min="4877" max="4877" width="8" customWidth="1"/>
    <col min="4878" max="4878" width="0.5703125" customWidth="1"/>
    <col min="4879" max="4879" width="9.42578125" customWidth="1"/>
    <col min="4880" max="4880" width="0.28515625" customWidth="1"/>
    <col min="4881" max="4881" width="2.28515625" customWidth="1"/>
    <col min="5121" max="5121" width="2.85546875" customWidth="1"/>
    <col min="5122" max="5122" width="0.140625" customWidth="1"/>
    <col min="5123" max="5123" width="10" customWidth="1"/>
    <col min="5124" max="5124" width="1" customWidth="1"/>
    <col min="5125" max="5125" width="9.42578125" customWidth="1"/>
    <col min="5126" max="5126" width="7.85546875" customWidth="1"/>
    <col min="5127" max="5127" width="8.7109375" customWidth="1"/>
    <col min="5128" max="5128" width="1.42578125" customWidth="1"/>
    <col min="5129" max="5129" width="7.5703125" customWidth="1"/>
    <col min="5130" max="5130" width="9.5703125" customWidth="1"/>
    <col min="5131" max="5131" width="10.85546875" customWidth="1"/>
    <col min="5132" max="5132" width="9.85546875" customWidth="1"/>
    <col min="5133" max="5133" width="8" customWidth="1"/>
    <col min="5134" max="5134" width="0.5703125" customWidth="1"/>
    <col min="5135" max="5135" width="9.42578125" customWidth="1"/>
    <col min="5136" max="5136" width="0.28515625" customWidth="1"/>
    <col min="5137" max="5137" width="2.28515625" customWidth="1"/>
    <col min="5377" max="5377" width="2.85546875" customWidth="1"/>
    <col min="5378" max="5378" width="0.140625" customWidth="1"/>
    <col min="5379" max="5379" width="10" customWidth="1"/>
    <col min="5380" max="5380" width="1" customWidth="1"/>
    <col min="5381" max="5381" width="9.42578125" customWidth="1"/>
    <col min="5382" max="5382" width="7.85546875" customWidth="1"/>
    <col min="5383" max="5383" width="8.7109375" customWidth="1"/>
    <col min="5384" max="5384" width="1.42578125" customWidth="1"/>
    <col min="5385" max="5385" width="7.5703125" customWidth="1"/>
    <col min="5386" max="5386" width="9.5703125" customWidth="1"/>
    <col min="5387" max="5387" width="10.85546875" customWidth="1"/>
    <col min="5388" max="5388" width="9.85546875" customWidth="1"/>
    <col min="5389" max="5389" width="8" customWidth="1"/>
    <col min="5390" max="5390" width="0.5703125" customWidth="1"/>
    <col min="5391" max="5391" width="9.42578125" customWidth="1"/>
    <col min="5392" max="5392" width="0.28515625" customWidth="1"/>
    <col min="5393" max="5393" width="2.28515625" customWidth="1"/>
    <col min="5633" max="5633" width="2.85546875" customWidth="1"/>
    <col min="5634" max="5634" width="0.140625" customWidth="1"/>
    <col min="5635" max="5635" width="10" customWidth="1"/>
    <col min="5636" max="5636" width="1" customWidth="1"/>
    <col min="5637" max="5637" width="9.42578125" customWidth="1"/>
    <col min="5638" max="5638" width="7.85546875" customWidth="1"/>
    <col min="5639" max="5639" width="8.7109375" customWidth="1"/>
    <col min="5640" max="5640" width="1.42578125" customWidth="1"/>
    <col min="5641" max="5641" width="7.5703125" customWidth="1"/>
    <col min="5642" max="5642" width="9.5703125" customWidth="1"/>
    <col min="5643" max="5643" width="10.85546875" customWidth="1"/>
    <col min="5644" max="5644" width="9.85546875" customWidth="1"/>
    <col min="5645" max="5645" width="8" customWidth="1"/>
    <col min="5646" max="5646" width="0.5703125" customWidth="1"/>
    <col min="5647" max="5647" width="9.42578125" customWidth="1"/>
    <col min="5648" max="5648" width="0.28515625" customWidth="1"/>
    <col min="5649" max="5649" width="2.28515625" customWidth="1"/>
    <col min="5889" max="5889" width="2.85546875" customWidth="1"/>
    <col min="5890" max="5890" width="0.140625" customWidth="1"/>
    <col min="5891" max="5891" width="10" customWidth="1"/>
    <col min="5892" max="5892" width="1" customWidth="1"/>
    <col min="5893" max="5893" width="9.42578125" customWidth="1"/>
    <col min="5894" max="5894" width="7.85546875" customWidth="1"/>
    <col min="5895" max="5895" width="8.7109375" customWidth="1"/>
    <col min="5896" max="5896" width="1.42578125" customWidth="1"/>
    <col min="5897" max="5897" width="7.5703125" customWidth="1"/>
    <col min="5898" max="5898" width="9.5703125" customWidth="1"/>
    <col min="5899" max="5899" width="10.85546875" customWidth="1"/>
    <col min="5900" max="5900" width="9.85546875" customWidth="1"/>
    <col min="5901" max="5901" width="8" customWidth="1"/>
    <col min="5902" max="5902" width="0.5703125" customWidth="1"/>
    <col min="5903" max="5903" width="9.42578125" customWidth="1"/>
    <col min="5904" max="5904" width="0.28515625" customWidth="1"/>
    <col min="5905" max="5905" width="2.28515625" customWidth="1"/>
    <col min="6145" max="6145" width="2.85546875" customWidth="1"/>
    <col min="6146" max="6146" width="0.140625" customWidth="1"/>
    <col min="6147" max="6147" width="10" customWidth="1"/>
    <col min="6148" max="6148" width="1" customWidth="1"/>
    <col min="6149" max="6149" width="9.42578125" customWidth="1"/>
    <col min="6150" max="6150" width="7.85546875" customWidth="1"/>
    <col min="6151" max="6151" width="8.7109375" customWidth="1"/>
    <col min="6152" max="6152" width="1.42578125" customWidth="1"/>
    <col min="6153" max="6153" width="7.5703125" customWidth="1"/>
    <col min="6154" max="6154" width="9.5703125" customWidth="1"/>
    <col min="6155" max="6155" width="10.85546875" customWidth="1"/>
    <col min="6156" max="6156" width="9.85546875" customWidth="1"/>
    <col min="6157" max="6157" width="8" customWidth="1"/>
    <col min="6158" max="6158" width="0.5703125" customWidth="1"/>
    <col min="6159" max="6159" width="9.42578125" customWidth="1"/>
    <col min="6160" max="6160" width="0.28515625" customWidth="1"/>
    <col min="6161" max="6161" width="2.28515625" customWidth="1"/>
    <col min="6401" max="6401" width="2.85546875" customWidth="1"/>
    <col min="6402" max="6402" width="0.140625" customWidth="1"/>
    <col min="6403" max="6403" width="10" customWidth="1"/>
    <col min="6404" max="6404" width="1" customWidth="1"/>
    <col min="6405" max="6405" width="9.42578125" customWidth="1"/>
    <col min="6406" max="6406" width="7.85546875" customWidth="1"/>
    <col min="6407" max="6407" width="8.7109375" customWidth="1"/>
    <col min="6408" max="6408" width="1.42578125" customWidth="1"/>
    <col min="6409" max="6409" width="7.5703125" customWidth="1"/>
    <col min="6410" max="6410" width="9.5703125" customWidth="1"/>
    <col min="6411" max="6411" width="10.85546875" customWidth="1"/>
    <col min="6412" max="6412" width="9.85546875" customWidth="1"/>
    <col min="6413" max="6413" width="8" customWidth="1"/>
    <col min="6414" max="6414" width="0.5703125" customWidth="1"/>
    <col min="6415" max="6415" width="9.42578125" customWidth="1"/>
    <col min="6416" max="6416" width="0.28515625" customWidth="1"/>
    <col min="6417" max="6417" width="2.28515625" customWidth="1"/>
    <col min="6657" max="6657" width="2.85546875" customWidth="1"/>
    <col min="6658" max="6658" width="0.140625" customWidth="1"/>
    <col min="6659" max="6659" width="10" customWidth="1"/>
    <col min="6660" max="6660" width="1" customWidth="1"/>
    <col min="6661" max="6661" width="9.42578125" customWidth="1"/>
    <col min="6662" max="6662" width="7.85546875" customWidth="1"/>
    <col min="6663" max="6663" width="8.7109375" customWidth="1"/>
    <col min="6664" max="6664" width="1.42578125" customWidth="1"/>
    <col min="6665" max="6665" width="7.5703125" customWidth="1"/>
    <col min="6666" max="6666" width="9.5703125" customWidth="1"/>
    <col min="6667" max="6667" width="10.85546875" customWidth="1"/>
    <col min="6668" max="6668" width="9.85546875" customWidth="1"/>
    <col min="6669" max="6669" width="8" customWidth="1"/>
    <col min="6670" max="6670" width="0.5703125" customWidth="1"/>
    <col min="6671" max="6671" width="9.42578125" customWidth="1"/>
    <col min="6672" max="6672" width="0.28515625" customWidth="1"/>
    <col min="6673" max="6673" width="2.28515625" customWidth="1"/>
    <col min="6913" max="6913" width="2.85546875" customWidth="1"/>
    <col min="6914" max="6914" width="0.140625" customWidth="1"/>
    <col min="6915" max="6915" width="10" customWidth="1"/>
    <col min="6916" max="6916" width="1" customWidth="1"/>
    <col min="6917" max="6917" width="9.42578125" customWidth="1"/>
    <col min="6918" max="6918" width="7.85546875" customWidth="1"/>
    <col min="6919" max="6919" width="8.7109375" customWidth="1"/>
    <col min="6920" max="6920" width="1.42578125" customWidth="1"/>
    <col min="6921" max="6921" width="7.5703125" customWidth="1"/>
    <col min="6922" max="6922" width="9.5703125" customWidth="1"/>
    <col min="6923" max="6923" width="10.85546875" customWidth="1"/>
    <col min="6924" max="6924" width="9.85546875" customWidth="1"/>
    <col min="6925" max="6925" width="8" customWidth="1"/>
    <col min="6926" max="6926" width="0.5703125" customWidth="1"/>
    <col min="6927" max="6927" width="9.42578125" customWidth="1"/>
    <col min="6928" max="6928" width="0.28515625" customWidth="1"/>
    <col min="6929" max="6929" width="2.28515625" customWidth="1"/>
    <col min="7169" max="7169" width="2.85546875" customWidth="1"/>
    <col min="7170" max="7170" width="0.140625" customWidth="1"/>
    <col min="7171" max="7171" width="10" customWidth="1"/>
    <col min="7172" max="7172" width="1" customWidth="1"/>
    <col min="7173" max="7173" width="9.42578125" customWidth="1"/>
    <col min="7174" max="7174" width="7.85546875" customWidth="1"/>
    <col min="7175" max="7175" width="8.7109375" customWidth="1"/>
    <col min="7176" max="7176" width="1.42578125" customWidth="1"/>
    <col min="7177" max="7177" width="7.5703125" customWidth="1"/>
    <col min="7178" max="7178" width="9.5703125" customWidth="1"/>
    <col min="7179" max="7179" width="10.85546875" customWidth="1"/>
    <col min="7180" max="7180" width="9.85546875" customWidth="1"/>
    <col min="7181" max="7181" width="8" customWidth="1"/>
    <col min="7182" max="7182" width="0.5703125" customWidth="1"/>
    <col min="7183" max="7183" width="9.42578125" customWidth="1"/>
    <col min="7184" max="7184" width="0.28515625" customWidth="1"/>
    <col min="7185" max="7185" width="2.28515625" customWidth="1"/>
    <col min="7425" max="7425" width="2.85546875" customWidth="1"/>
    <col min="7426" max="7426" width="0.140625" customWidth="1"/>
    <col min="7427" max="7427" width="10" customWidth="1"/>
    <col min="7428" max="7428" width="1" customWidth="1"/>
    <col min="7429" max="7429" width="9.42578125" customWidth="1"/>
    <col min="7430" max="7430" width="7.85546875" customWidth="1"/>
    <col min="7431" max="7431" width="8.7109375" customWidth="1"/>
    <col min="7432" max="7432" width="1.42578125" customWidth="1"/>
    <col min="7433" max="7433" width="7.5703125" customWidth="1"/>
    <col min="7434" max="7434" width="9.5703125" customWidth="1"/>
    <col min="7435" max="7435" width="10.85546875" customWidth="1"/>
    <col min="7436" max="7436" width="9.85546875" customWidth="1"/>
    <col min="7437" max="7437" width="8" customWidth="1"/>
    <col min="7438" max="7438" width="0.5703125" customWidth="1"/>
    <col min="7439" max="7439" width="9.42578125" customWidth="1"/>
    <col min="7440" max="7440" width="0.28515625" customWidth="1"/>
    <col min="7441" max="7441" width="2.28515625" customWidth="1"/>
    <col min="7681" max="7681" width="2.85546875" customWidth="1"/>
    <col min="7682" max="7682" width="0.140625" customWidth="1"/>
    <col min="7683" max="7683" width="10" customWidth="1"/>
    <col min="7684" max="7684" width="1" customWidth="1"/>
    <col min="7685" max="7685" width="9.42578125" customWidth="1"/>
    <col min="7686" max="7686" width="7.85546875" customWidth="1"/>
    <col min="7687" max="7687" width="8.7109375" customWidth="1"/>
    <col min="7688" max="7688" width="1.42578125" customWidth="1"/>
    <col min="7689" max="7689" width="7.5703125" customWidth="1"/>
    <col min="7690" max="7690" width="9.5703125" customWidth="1"/>
    <col min="7691" max="7691" width="10.85546875" customWidth="1"/>
    <col min="7692" max="7692" width="9.85546875" customWidth="1"/>
    <col min="7693" max="7693" width="8" customWidth="1"/>
    <col min="7694" max="7694" width="0.5703125" customWidth="1"/>
    <col min="7695" max="7695" width="9.42578125" customWidth="1"/>
    <col min="7696" max="7696" width="0.28515625" customWidth="1"/>
    <col min="7697" max="7697" width="2.28515625" customWidth="1"/>
    <col min="7937" max="7937" width="2.85546875" customWidth="1"/>
    <col min="7938" max="7938" width="0.140625" customWidth="1"/>
    <col min="7939" max="7939" width="10" customWidth="1"/>
    <col min="7940" max="7940" width="1" customWidth="1"/>
    <col min="7941" max="7941" width="9.42578125" customWidth="1"/>
    <col min="7942" max="7942" width="7.85546875" customWidth="1"/>
    <col min="7943" max="7943" width="8.7109375" customWidth="1"/>
    <col min="7944" max="7944" width="1.42578125" customWidth="1"/>
    <col min="7945" max="7945" width="7.5703125" customWidth="1"/>
    <col min="7946" max="7946" width="9.5703125" customWidth="1"/>
    <col min="7947" max="7947" width="10.85546875" customWidth="1"/>
    <col min="7948" max="7948" width="9.85546875" customWidth="1"/>
    <col min="7949" max="7949" width="8" customWidth="1"/>
    <col min="7950" max="7950" width="0.5703125" customWidth="1"/>
    <col min="7951" max="7951" width="9.42578125" customWidth="1"/>
    <col min="7952" max="7952" width="0.28515625" customWidth="1"/>
    <col min="7953" max="7953" width="2.28515625" customWidth="1"/>
    <col min="8193" max="8193" width="2.85546875" customWidth="1"/>
    <col min="8194" max="8194" width="0.140625" customWidth="1"/>
    <col min="8195" max="8195" width="10" customWidth="1"/>
    <col min="8196" max="8196" width="1" customWidth="1"/>
    <col min="8197" max="8197" width="9.42578125" customWidth="1"/>
    <col min="8198" max="8198" width="7.85546875" customWidth="1"/>
    <col min="8199" max="8199" width="8.7109375" customWidth="1"/>
    <col min="8200" max="8200" width="1.42578125" customWidth="1"/>
    <col min="8201" max="8201" width="7.5703125" customWidth="1"/>
    <col min="8202" max="8202" width="9.5703125" customWidth="1"/>
    <col min="8203" max="8203" width="10.85546875" customWidth="1"/>
    <col min="8204" max="8204" width="9.85546875" customWidth="1"/>
    <col min="8205" max="8205" width="8" customWidth="1"/>
    <col min="8206" max="8206" width="0.5703125" customWidth="1"/>
    <col min="8207" max="8207" width="9.42578125" customWidth="1"/>
    <col min="8208" max="8208" width="0.28515625" customWidth="1"/>
    <col min="8209" max="8209" width="2.28515625" customWidth="1"/>
    <col min="8449" max="8449" width="2.85546875" customWidth="1"/>
    <col min="8450" max="8450" width="0.140625" customWidth="1"/>
    <col min="8451" max="8451" width="10" customWidth="1"/>
    <col min="8452" max="8452" width="1" customWidth="1"/>
    <col min="8453" max="8453" width="9.42578125" customWidth="1"/>
    <col min="8454" max="8454" width="7.85546875" customWidth="1"/>
    <col min="8455" max="8455" width="8.7109375" customWidth="1"/>
    <col min="8456" max="8456" width="1.42578125" customWidth="1"/>
    <col min="8457" max="8457" width="7.5703125" customWidth="1"/>
    <col min="8458" max="8458" width="9.5703125" customWidth="1"/>
    <col min="8459" max="8459" width="10.85546875" customWidth="1"/>
    <col min="8460" max="8460" width="9.85546875" customWidth="1"/>
    <col min="8461" max="8461" width="8" customWidth="1"/>
    <col min="8462" max="8462" width="0.5703125" customWidth="1"/>
    <col min="8463" max="8463" width="9.42578125" customWidth="1"/>
    <col min="8464" max="8464" width="0.28515625" customWidth="1"/>
    <col min="8465" max="8465" width="2.28515625" customWidth="1"/>
    <col min="8705" max="8705" width="2.85546875" customWidth="1"/>
    <col min="8706" max="8706" width="0.140625" customWidth="1"/>
    <col min="8707" max="8707" width="10" customWidth="1"/>
    <col min="8708" max="8708" width="1" customWidth="1"/>
    <col min="8709" max="8709" width="9.42578125" customWidth="1"/>
    <col min="8710" max="8710" width="7.85546875" customWidth="1"/>
    <col min="8711" max="8711" width="8.7109375" customWidth="1"/>
    <col min="8712" max="8712" width="1.42578125" customWidth="1"/>
    <col min="8713" max="8713" width="7.5703125" customWidth="1"/>
    <col min="8714" max="8714" width="9.5703125" customWidth="1"/>
    <col min="8715" max="8715" width="10.85546875" customWidth="1"/>
    <col min="8716" max="8716" width="9.85546875" customWidth="1"/>
    <col min="8717" max="8717" width="8" customWidth="1"/>
    <col min="8718" max="8718" width="0.5703125" customWidth="1"/>
    <col min="8719" max="8719" width="9.42578125" customWidth="1"/>
    <col min="8720" max="8720" width="0.28515625" customWidth="1"/>
    <col min="8721" max="8721" width="2.28515625" customWidth="1"/>
    <col min="8961" max="8961" width="2.85546875" customWidth="1"/>
    <col min="8962" max="8962" width="0.140625" customWidth="1"/>
    <col min="8963" max="8963" width="10" customWidth="1"/>
    <col min="8964" max="8964" width="1" customWidth="1"/>
    <col min="8965" max="8965" width="9.42578125" customWidth="1"/>
    <col min="8966" max="8966" width="7.85546875" customWidth="1"/>
    <col min="8967" max="8967" width="8.7109375" customWidth="1"/>
    <col min="8968" max="8968" width="1.42578125" customWidth="1"/>
    <col min="8969" max="8969" width="7.5703125" customWidth="1"/>
    <col min="8970" max="8970" width="9.5703125" customWidth="1"/>
    <col min="8971" max="8971" width="10.85546875" customWidth="1"/>
    <col min="8972" max="8972" width="9.85546875" customWidth="1"/>
    <col min="8973" max="8973" width="8" customWidth="1"/>
    <col min="8974" max="8974" width="0.5703125" customWidth="1"/>
    <col min="8975" max="8975" width="9.42578125" customWidth="1"/>
    <col min="8976" max="8976" width="0.28515625" customWidth="1"/>
    <col min="8977" max="8977" width="2.28515625" customWidth="1"/>
    <col min="9217" max="9217" width="2.85546875" customWidth="1"/>
    <col min="9218" max="9218" width="0.140625" customWidth="1"/>
    <col min="9219" max="9219" width="10" customWidth="1"/>
    <col min="9220" max="9220" width="1" customWidth="1"/>
    <col min="9221" max="9221" width="9.42578125" customWidth="1"/>
    <col min="9222" max="9222" width="7.85546875" customWidth="1"/>
    <col min="9223" max="9223" width="8.7109375" customWidth="1"/>
    <col min="9224" max="9224" width="1.42578125" customWidth="1"/>
    <col min="9225" max="9225" width="7.5703125" customWidth="1"/>
    <col min="9226" max="9226" width="9.5703125" customWidth="1"/>
    <col min="9227" max="9227" width="10.85546875" customWidth="1"/>
    <col min="9228" max="9228" width="9.85546875" customWidth="1"/>
    <col min="9229" max="9229" width="8" customWidth="1"/>
    <col min="9230" max="9230" width="0.5703125" customWidth="1"/>
    <col min="9231" max="9231" width="9.42578125" customWidth="1"/>
    <col min="9232" max="9232" width="0.28515625" customWidth="1"/>
    <col min="9233" max="9233" width="2.28515625" customWidth="1"/>
    <col min="9473" max="9473" width="2.85546875" customWidth="1"/>
    <col min="9474" max="9474" width="0.140625" customWidth="1"/>
    <col min="9475" max="9475" width="10" customWidth="1"/>
    <col min="9476" max="9476" width="1" customWidth="1"/>
    <col min="9477" max="9477" width="9.42578125" customWidth="1"/>
    <col min="9478" max="9478" width="7.85546875" customWidth="1"/>
    <col min="9479" max="9479" width="8.7109375" customWidth="1"/>
    <col min="9480" max="9480" width="1.42578125" customWidth="1"/>
    <col min="9481" max="9481" width="7.5703125" customWidth="1"/>
    <col min="9482" max="9482" width="9.5703125" customWidth="1"/>
    <col min="9483" max="9483" width="10.85546875" customWidth="1"/>
    <col min="9484" max="9484" width="9.85546875" customWidth="1"/>
    <col min="9485" max="9485" width="8" customWidth="1"/>
    <col min="9486" max="9486" width="0.5703125" customWidth="1"/>
    <col min="9487" max="9487" width="9.42578125" customWidth="1"/>
    <col min="9488" max="9488" width="0.28515625" customWidth="1"/>
    <col min="9489" max="9489" width="2.28515625" customWidth="1"/>
    <col min="9729" max="9729" width="2.85546875" customWidth="1"/>
    <col min="9730" max="9730" width="0.140625" customWidth="1"/>
    <col min="9731" max="9731" width="10" customWidth="1"/>
    <col min="9732" max="9732" width="1" customWidth="1"/>
    <col min="9733" max="9733" width="9.42578125" customWidth="1"/>
    <col min="9734" max="9734" width="7.85546875" customWidth="1"/>
    <col min="9735" max="9735" width="8.7109375" customWidth="1"/>
    <col min="9736" max="9736" width="1.42578125" customWidth="1"/>
    <col min="9737" max="9737" width="7.5703125" customWidth="1"/>
    <col min="9738" max="9738" width="9.5703125" customWidth="1"/>
    <col min="9739" max="9739" width="10.85546875" customWidth="1"/>
    <col min="9740" max="9740" width="9.85546875" customWidth="1"/>
    <col min="9741" max="9741" width="8" customWidth="1"/>
    <col min="9742" max="9742" width="0.5703125" customWidth="1"/>
    <col min="9743" max="9743" width="9.42578125" customWidth="1"/>
    <col min="9744" max="9744" width="0.28515625" customWidth="1"/>
    <col min="9745" max="9745" width="2.28515625" customWidth="1"/>
    <col min="9985" max="9985" width="2.85546875" customWidth="1"/>
    <col min="9986" max="9986" width="0.140625" customWidth="1"/>
    <col min="9987" max="9987" width="10" customWidth="1"/>
    <col min="9988" max="9988" width="1" customWidth="1"/>
    <col min="9989" max="9989" width="9.42578125" customWidth="1"/>
    <col min="9990" max="9990" width="7.85546875" customWidth="1"/>
    <col min="9991" max="9991" width="8.7109375" customWidth="1"/>
    <col min="9992" max="9992" width="1.42578125" customWidth="1"/>
    <col min="9993" max="9993" width="7.5703125" customWidth="1"/>
    <col min="9994" max="9994" width="9.5703125" customWidth="1"/>
    <col min="9995" max="9995" width="10.85546875" customWidth="1"/>
    <col min="9996" max="9996" width="9.85546875" customWidth="1"/>
    <col min="9997" max="9997" width="8" customWidth="1"/>
    <col min="9998" max="9998" width="0.5703125" customWidth="1"/>
    <col min="9999" max="9999" width="9.42578125" customWidth="1"/>
    <col min="10000" max="10000" width="0.28515625" customWidth="1"/>
    <col min="10001" max="10001" width="2.28515625" customWidth="1"/>
    <col min="10241" max="10241" width="2.85546875" customWidth="1"/>
    <col min="10242" max="10242" width="0.140625" customWidth="1"/>
    <col min="10243" max="10243" width="10" customWidth="1"/>
    <col min="10244" max="10244" width="1" customWidth="1"/>
    <col min="10245" max="10245" width="9.42578125" customWidth="1"/>
    <col min="10246" max="10246" width="7.85546875" customWidth="1"/>
    <col min="10247" max="10247" width="8.7109375" customWidth="1"/>
    <col min="10248" max="10248" width="1.42578125" customWidth="1"/>
    <col min="10249" max="10249" width="7.5703125" customWidth="1"/>
    <col min="10250" max="10250" width="9.5703125" customWidth="1"/>
    <col min="10251" max="10251" width="10.85546875" customWidth="1"/>
    <col min="10252" max="10252" width="9.85546875" customWidth="1"/>
    <col min="10253" max="10253" width="8" customWidth="1"/>
    <col min="10254" max="10254" width="0.5703125" customWidth="1"/>
    <col min="10255" max="10255" width="9.42578125" customWidth="1"/>
    <col min="10256" max="10256" width="0.28515625" customWidth="1"/>
    <col min="10257" max="10257" width="2.28515625" customWidth="1"/>
    <col min="10497" max="10497" width="2.85546875" customWidth="1"/>
    <col min="10498" max="10498" width="0.140625" customWidth="1"/>
    <col min="10499" max="10499" width="10" customWidth="1"/>
    <col min="10500" max="10500" width="1" customWidth="1"/>
    <col min="10501" max="10501" width="9.42578125" customWidth="1"/>
    <col min="10502" max="10502" width="7.85546875" customWidth="1"/>
    <col min="10503" max="10503" width="8.7109375" customWidth="1"/>
    <col min="10504" max="10504" width="1.42578125" customWidth="1"/>
    <col min="10505" max="10505" width="7.5703125" customWidth="1"/>
    <col min="10506" max="10506" width="9.5703125" customWidth="1"/>
    <col min="10507" max="10507" width="10.85546875" customWidth="1"/>
    <col min="10508" max="10508" width="9.85546875" customWidth="1"/>
    <col min="10509" max="10509" width="8" customWidth="1"/>
    <col min="10510" max="10510" width="0.5703125" customWidth="1"/>
    <col min="10511" max="10511" width="9.42578125" customWidth="1"/>
    <col min="10512" max="10512" width="0.28515625" customWidth="1"/>
    <col min="10513" max="10513" width="2.28515625" customWidth="1"/>
    <col min="10753" max="10753" width="2.85546875" customWidth="1"/>
    <col min="10754" max="10754" width="0.140625" customWidth="1"/>
    <col min="10755" max="10755" width="10" customWidth="1"/>
    <col min="10756" max="10756" width="1" customWidth="1"/>
    <col min="10757" max="10757" width="9.42578125" customWidth="1"/>
    <col min="10758" max="10758" width="7.85546875" customWidth="1"/>
    <col min="10759" max="10759" width="8.7109375" customWidth="1"/>
    <col min="10760" max="10760" width="1.42578125" customWidth="1"/>
    <col min="10761" max="10761" width="7.5703125" customWidth="1"/>
    <col min="10762" max="10762" width="9.5703125" customWidth="1"/>
    <col min="10763" max="10763" width="10.85546875" customWidth="1"/>
    <col min="10764" max="10764" width="9.85546875" customWidth="1"/>
    <col min="10765" max="10765" width="8" customWidth="1"/>
    <col min="10766" max="10766" width="0.5703125" customWidth="1"/>
    <col min="10767" max="10767" width="9.42578125" customWidth="1"/>
    <col min="10768" max="10768" width="0.28515625" customWidth="1"/>
    <col min="10769" max="10769" width="2.28515625" customWidth="1"/>
    <col min="11009" max="11009" width="2.85546875" customWidth="1"/>
    <col min="11010" max="11010" width="0.140625" customWidth="1"/>
    <col min="11011" max="11011" width="10" customWidth="1"/>
    <col min="11012" max="11012" width="1" customWidth="1"/>
    <col min="11013" max="11013" width="9.42578125" customWidth="1"/>
    <col min="11014" max="11014" width="7.85546875" customWidth="1"/>
    <col min="11015" max="11015" width="8.7109375" customWidth="1"/>
    <col min="11016" max="11016" width="1.42578125" customWidth="1"/>
    <col min="11017" max="11017" width="7.5703125" customWidth="1"/>
    <col min="11018" max="11018" width="9.5703125" customWidth="1"/>
    <col min="11019" max="11019" width="10.85546875" customWidth="1"/>
    <col min="11020" max="11020" width="9.85546875" customWidth="1"/>
    <col min="11021" max="11021" width="8" customWidth="1"/>
    <col min="11022" max="11022" width="0.5703125" customWidth="1"/>
    <col min="11023" max="11023" width="9.42578125" customWidth="1"/>
    <col min="11024" max="11024" width="0.28515625" customWidth="1"/>
    <col min="11025" max="11025" width="2.28515625" customWidth="1"/>
    <col min="11265" max="11265" width="2.85546875" customWidth="1"/>
    <col min="11266" max="11266" width="0.140625" customWidth="1"/>
    <col min="11267" max="11267" width="10" customWidth="1"/>
    <col min="11268" max="11268" width="1" customWidth="1"/>
    <col min="11269" max="11269" width="9.42578125" customWidth="1"/>
    <col min="11270" max="11270" width="7.85546875" customWidth="1"/>
    <col min="11271" max="11271" width="8.7109375" customWidth="1"/>
    <col min="11272" max="11272" width="1.42578125" customWidth="1"/>
    <col min="11273" max="11273" width="7.5703125" customWidth="1"/>
    <col min="11274" max="11274" width="9.5703125" customWidth="1"/>
    <col min="11275" max="11275" width="10.85546875" customWidth="1"/>
    <col min="11276" max="11276" width="9.85546875" customWidth="1"/>
    <col min="11277" max="11277" width="8" customWidth="1"/>
    <col min="11278" max="11278" width="0.5703125" customWidth="1"/>
    <col min="11279" max="11279" width="9.42578125" customWidth="1"/>
    <col min="11280" max="11280" width="0.28515625" customWidth="1"/>
    <col min="11281" max="11281" width="2.28515625" customWidth="1"/>
    <col min="11521" max="11521" width="2.85546875" customWidth="1"/>
    <col min="11522" max="11522" width="0.140625" customWidth="1"/>
    <col min="11523" max="11523" width="10" customWidth="1"/>
    <col min="11524" max="11524" width="1" customWidth="1"/>
    <col min="11525" max="11525" width="9.42578125" customWidth="1"/>
    <col min="11526" max="11526" width="7.85546875" customWidth="1"/>
    <col min="11527" max="11527" width="8.7109375" customWidth="1"/>
    <col min="11528" max="11528" width="1.42578125" customWidth="1"/>
    <col min="11529" max="11529" width="7.5703125" customWidth="1"/>
    <col min="11530" max="11530" width="9.5703125" customWidth="1"/>
    <col min="11531" max="11531" width="10.85546875" customWidth="1"/>
    <col min="11532" max="11532" width="9.85546875" customWidth="1"/>
    <col min="11533" max="11533" width="8" customWidth="1"/>
    <col min="11534" max="11534" width="0.5703125" customWidth="1"/>
    <col min="11535" max="11535" width="9.42578125" customWidth="1"/>
    <col min="11536" max="11536" width="0.28515625" customWidth="1"/>
    <col min="11537" max="11537" width="2.28515625" customWidth="1"/>
    <col min="11777" max="11777" width="2.85546875" customWidth="1"/>
    <col min="11778" max="11778" width="0.140625" customWidth="1"/>
    <col min="11779" max="11779" width="10" customWidth="1"/>
    <col min="11780" max="11780" width="1" customWidth="1"/>
    <col min="11781" max="11781" width="9.42578125" customWidth="1"/>
    <col min="11782" max="11782" width="7.85546875" customWidth="1"/>
    <col min="11783" max="11783" width="8.7109375" customWidth="1"/>
    <col min="11784" max="11784" width="1.42578125" customWidth="1"/>
    <col min="11785" max="11785" width="7.5703125" customWidth="1"/>
    <col min="11786" max="11786" width="9.5703125" customWidth="1"/>
    <col min="11787" max="11787" width="10.85546875" customWidth="1"/>
    <col min="11788" max="11788" width="9.85546875" customWidth="1"/>
    <col min="11789" max="11789" width="8" customWidth="1"/>
    <col min="11790" max="11790" width="0.5703125" customWidth="1"/>
    <col min="11791" max="11791" width="9.42578125" customWidth="1"/>
    <col min="11792" max="11792" width="0.28515625" customWidth="1"/>
    <col min="11793" max="11793" width="2.28515625" customWidth="1"/>
    <col min="12033" max="12033" width="2.85546875" customWidth="1"/>
    <col min="12034" max="12034" width="0.140625" customWidth="1"/>
    <col min="12035" max="12035" width="10" customWidth="1"/>
    <col min="12036" max="12036" width="1" customWidth="1"/>
    <col min="12037" max="12037" width="9.42578125" customWidth="1"/>
    <col min="12038" max="12038" width="7.85546875" customWidth="1"/>
    <col min="12039" max="12039" width="8.7109375" customWidth="1"/>
    <col min="12040" max="12040" width="1.42578125" customWidth="1"/>
    <col min="12041" max="12041" width="7.5703125" customWidth="1"/>
    <col min="12042" max="12042" width="9.5703125" customWidth="1"/>
    <col min="12043" max="12043" width="10.85546875" customWidth="1"/>
    <col min="12044" max="12044" width="9.85546875" customWidth="1"/>
    <col min="12045" max="12045" width="8" customWidth="1"/>
    <col min="12046" max="12046" width="0.5703125" customWidth="1"/>
    <col min="12047" max="12047" width="9.42578125" customWidth="1"/>
    <col min="12048" max="12048" width="0.28515625" customWidth="1"/>
    <col min="12049" max="12049" width="2.28515625" customWidth="1"/>
    <col min="12289" max="12289" width="2.85546875" customWidth="1"/>
    <col min="12290" max="12290" width="0.140625" customWidth="1"/>
    <col min="12291" max="12291" width="10" customWidth="1"/>
    <col min="12292" max="12292" width="1" customWidth="1"/>
    <col min="12293" max="12293" width="9.42578125" customWidth="1"/>
    <col min="12294" max="12294" width="7.85546875" customWidth="1"/>
    <col min="12295" max="12295" width="8.7109375" customWidth="1"/>
    <col min="12296" max="12296" width="1.42578125" customWidth="1"/>
    <col min="12297" max="12297" width="7.5703125" customWidth="1"/>
    <col min="12298" max="12298" width="9.5703125" customWidth="1"/>
    <col min="12299" max="12299" width="10.85546875" customWidth="1"/>
    <col min="12300" max="12300" width="9.85546875" customWidth="1"/>
    <col min="12301" max="12301" width="8" customWidth="1"/>
    <col min="12302" max="12302" width="0.5703125" customWidth="1"/>
    <col min="12303" max="12303" width="9.42578125" customWidth="1"/>
    <col min="12304" max="12304" width="0.28515625" customWidth="1"/>
    <col min="12305" max="12305" width="2.28515625" customWidth="1"/>
    <col min="12545" max="12545" width="2.85546875" customWidth="1"/>
    <col min="12546" max="12546" width="0.140625" customWidth="1"/>
    <col min="12547" max="12547" width="10" customWidth="1"/>
    <col min="12548" max="12548" width="1" customWidth="1"/>
    <col min="12549" max="12549" width="9.42578125" customWidth="1"/>
    <col min="12550" max="12550" width="7.85546875" customWidth="1"/>
    <col min="12551" max="12551" width="8.7109375" customWidth="1"/>
    <col min="12552" max="12552" width="1.42578125" customWidth="1"/>
    <col min="12553" max="12553" width="7.5703125" customWidth="1"/>
    <col min="12554" max="12554" width="9.5703125" customWidth="1"/>
    <col min="12555" max="12555" width="10.85546875" customWidth="1"/>
    <col min="12556" max="12556" width="9.85546875" customWidth="1"/>
    <col min="12557" max="12557" width="8" customWidth="1"/>
    <col min="12558" max="12558" width="0.5703125" customWidth="1"/>
    <col min="12559" max="12559" width="9.42578125" customWidth="1"/>
    <col min="12560" max="12560" width="0.28515625" customWidth="1"/>
    <col min="12561" max="12561" width="2.28515625" customWidth="1"/>
    <col min="12801" max="12801" width="2.85546875" customWidth="1"/>
    <col min="12802" max="12802" width="0.140625" customWidth="1"/>
    <col min="12803" max="12803" width="10" customWidth="1"/>
    <col min="12804" max="12804" width="1" customWidth="1"/>
    <col min="12805" max="12805" width="9.42578125" customWidth="1"/>
    <col min="12806" max="12806" width="7.85546875" customWidth="1"/>
    <col min="12807" max="12807" width="8.7109375" customWidth="1"/>
    <col min="12808" max="12808" width="1.42578125" customWidth="1"/>
    <col min="12809" max="12809" width="7.5703125" customWidth="1"/>
    <col min="12810" max="12810" width="9.5703125" customWidth="1"/>
    <col min="12811" max="12811" width="10.85546875" customWidth="1"/>
    <col min="12812" max="12812" width="9.85546875" customWidth="1"/>
    <col min="12813" max="12813" width="8" customWidth="1"/>
    <col min="12814" max="12814" width="0.5703125" customWidth="1"/>
    <col min="12815" max="12815" width="9.42578125" customWidth="1"/>
    <col min="12816" max="12816" width="0.28515625" customWidth="1"/>
    <col min="12817" max="12817" width="2.28515625" customWidth="1"/>
    <col min="13057" max="13057" width="2.85546875" customWidth="1"/>
    <col min="13058" max="13058" width="0.140625" customWidth="1"/>
    <col min="13059" max="13059" width="10" customWidth="1"/>
    <col min="13060" max="13060" width="1" customWidth="1"/>
    <col min="13061" max="13061" width="9.42578125" customWidth="1"/>
    <col min="13062" max="13062" width="7.85546875" customWidth="1"/>
    <col min="13063" max="13063" width="8.7109375" customWidth="1"/>
    <col min="13064" max="13064" width="1.42578125" customWidth="1"/>
    <col min="13065" max="13065" width="7.5703125" customWidth="1"/>
    <col min="13066" max="13066" width="9.5703125" customWidth="1"/>
    <col min="13067" max="13067" width="10.85546875" customWidth="1"/>
    <col min="13068" max="13068" width="9.85546875" customWidth="1"/>
    <col min="13069" max="13069" width="8" customWidth="1"/>
    <col min="13070" max="13070" width="0.5703125" customWidth="1"/>
    <col min="13071" max="13071" width="9.42578125" customWidth="1"/>
    <col min="13072" max="13072" width="0.28515625" customWidth="1"/>
    <col min="13073" max="13073" width="2.28515625" customWidth="1"/>
    <col min="13313" max="13313" width="2.85546875" customWidth="1"/>
    <col min="13314" max="13314" width="0.140625" customWidth="1"/>
    <col min="13315" max="13315" width="10" customWidth="1"/>
    <col min="13316" max="13316" width="1" customWidth="1"/>
    <col min="13317" max="13317" width="9.42578125" customWidth="1"/>
    <col min="13318" max="13318" width="7.85546875" customWidth="1"/>
    <col min="13319" max="13319" width="8.7109375" customWidth="1"/>
    <col min="13320" max="13320" width="1.42578125" customWidth="1"/>
    <col min="13321" max="13321" width="7.5703125" customWidth="1"/>
    <col min="13322" max="13322" width="9.5703125" customWidth="1"/>
    <col min="13323" max="13323" width="10.85546875" customWidth="1"/>
    <col min="13324" max="13324" width="9.85546875" customWidth="1"/>
    <col min="13325" max="13325" width="8" customWidth="1"/>
    <col min="13326" max="13326" width="0.5703125" customWidth="1"/>
    <col min="13327" max="13327" width="9.42578125" customWidth="1"/>
    <col min="13328" max="13328" width="0.28515625" customWidth="1"/>
    <col min="13329" max="13329" width="2.28515625" customWidth="1"/>
    <col min="13569" max="13569" width="2.85546875" customWidth="1"/>
    <col min="13570" max="13570" width="0.140625" customWidth="1"/>
    <col min="13571" max="13571" width="10" customWidth="1"/>
    <col min="13572" max="13572" width="1" customWidth="1"/>
    <col min="13573" max="13573" width="9.42578125" customWidth="1"/>
    <col min="13574" max="13574" width="7.85546875" customWidth="1"/>
    <col min="13575" max="13575" width="8.7109375" customWidth="1"/>
    <col min="13576" max="13576" width="1.42578125" customWidth="1"/>
    <col min="13577" max="13577" width="7.5703125" customWidth="1"/>
    <col min="13578" max="13578" width="9.5703125" customWidth="1"/>
    <col min="13579" max="13579" width="10.85546875" customWidth="1"/>
    <col min="13580" max="13580" width="9.85546875" customWidth="1"/>
    <col min="13581" max="13581" width="8" customWidth="1"/>
    <col min="13582" max="13582" width="0.5703125" customWidth="1"/>
    <col min="13583" max="13583" width="9.42578125" customWidth="1"/>
    <col min="13584" max="13584" width="0.28515625" customWidth="1"/>
    <col min="13585" max="13585" width="2.28515625" customWidth="1"/>
    <col min="13825" max="13825" width="2.85546875" customWidth="1"/>
    <col min="13826" max="13826" width="0.140625" customWidth="1"/>
    <col min="13827" max="13827" width="10" customWidth="1"/>
    <col min="13828" max="13828" width="1" customWidth="1"/>
    <col min="13829" max="13829" width="9.42578125" customWidth="1"/>
    <col min="13830" max="13830" width="7.85546875" customWidth="1"/>
    <col min="13831" max="13831" width="8.7109375" customWidth="1"/>
    <col min="13832" max="13832" width="1.42578125" customWidth="1"/>
    <col min="13833" max="13833" width="7.5703125" customWidth="1"/>
    <col min="13834" max="13834" width="9.5703125" customWidth="1"/>
    <col min="13835" max="13835" width="10.85546875" customWidth="1"/>
    <col min="13836" max="13836" width="9.85546875" customWidth="1"/>
    <col min="13837" max="13837" width="8" customWidth="1"/>
    <col min="13838" max="13838" width="0.5703125" customWidth="1"/>
    <col min="13839" max="13839" width="9.42578125" customWidth="1"/>
    <col min="13840" max="13840" width="0.28515625" customWidth="1"/>
    <col min="13841" max="13841" width="2.28515625" customWidth="1"/>
    <col min="14081" max="14081" width="2.85546875" customWidth="1"/>
    <col min="14082" max="14082" width="0.140625" customWidth="1"/>
    <col min="14083" max="14083" width="10" customWidth="1"/>
    <col min="14084" max="14084" width="1" customWidth="1"/>
    <col min="14085" max="14085" width="9.42578125" customWidth="1"/>
    <col min="14086" max="14086" width="7.85546875" customWidth="1"/>
    <col min="14087" max="14087" width="8.7109375" customWidth="1"/>
    <col min="14088" max="14088" width="1.42578125" customWidth="1"/>
    <col min="14089" max="14089" width="7.5703125" customWidth="1"/>
    <col min="14090" max="14090" width="9.5703125" customWidth="1"/>
    <col min="14091" max="14091" width="10.85546875" customWidth="1"/>
    <col min="14092" max="14092" width="9.85546875" customWidth="1"/>
    <col min="14093" max="14093" width="8" customWidth="1"/>
    <col min="14094" max="14094" width="0.5703125" customWidth="1"/>
    <col min="14095" max="14095" width="9.42578125" customWidth="1"/>
    <col min="14096" max="14096" width="0.28515625" customWidth="1"/>
    <col min="14097" max="14097" width="2.28515625" customWidth="1"/>
    <col min="14337" max="14337" width="2.85546875" customWidth="1"/>
    <col min="14338" max="14338" width="0.140625" customWidth="1"/>
    <col min="14339" max="14339" width="10" customWidth="1"/>
    <col min="14340" max="14340" width="1" customWidth="1"/>
    <col min="14341" max="14341" width="9.42578125" customWidth="1"/>
    <col min="14342" max="14342" width="7.85546875" customWidth="1"/>
    <col min="14343" max="14343" width="8.7109375" customWidth="1"/>
    <col min="14344" max="14344" width="1.42578125" customWidth="1"/>
    <col min="14345" max="14345" width="7.5703125" customWidth="1"/>
    <col min="14346" max="14346" width="9.5703125" customWidth="1"/>
    <col min="14347" max="14347" width="10.85546875" customWidth="1"/>
    <col min="14348" max="14348" width="9.85546875" customWidth="1"/>
    <col min="14349" max="14349" width="8" customWidth="1"/>
    <col min="14350" max="14350" width="0.5703125" customWidth="1"/>
    <col min="14351" max="14351" width="9.42578125" customWidth="1"/>
    <col min="14352" max="14352" width="0.28515625" customWidth="1"/>
    <col min="14353" max="14353" width="2.28515625" customWidth="1"/>
    <col min="14593" max="14593" width="2.85546875" customWidth="1"/>
    <col min="14594" max="14594" width="0.140625" customWidth="1"/>
    <col min="14595" max="14595" width="10" customWidth="1"/>
    <col min="14596" max="14596" width="1" customWidth="1"/>
    <col min="14597" max="14597" width="9.42578125" customWidth="1"/>
    <col min="14598" max="14598" width="7.85546875" customWidth="1"/>
    <col min="14599" max="14599" width="8.7109375" customWidth="1"/>
    <col min="14600" max="14600" width="1.42578125" customWidth="1"/>
    <col min="14601" max="14601" width="7.5703125" customWidth="1"/>
    <col min="14602" max="14602" width="9.5703125" customWidth="1"/>
    <col min="14603" max="14603" width="10.85546875" customWidth="1"/>
    <col min="14604" max="14604" width="9.85546875" customWidth="1"/>
    <col min="14605" max="14605" width="8" customWidth="1"/>
    <col min="14606" max="14606" width="0.5703125" customWidth="1"/>
    <col min="14607" max="14607" width="9.42578125" customWidth="1"/>
    <col min="14608" max="14608" width="0.28515625" customWidth="1"/>
    <col min="14609" max="14609" width="2.28515625" customWidth="1"/>
    <col min="14849" max="14849" width="2.85546875" customWidth="1"/>
    <col min="14850" max="14850" width="0.140625" customWidth="1"/>
    <col min="14851" max="14851" width="10" customWidth="1"/>
    <col min="14852" max="14852" width="1" customWidth="1"/>
    <col min="14853" max="14853" width="9.42578125" customWidth="1"/>
    <col min="14854" max="14854" width="7.85546875" customWidth="1"/>
    <col min="14855" max="14855" width="8.7109375" customWidth="1"/>
    <col min="14856" max="14856" width="1.42578125" customWidth="1"/>
    <col min="14857" max="14857" width="7.5703125" customWidth="1"/>
    <col min="14858" max="14858" width="9.5703125" customWidth="1"/>
    <col min="14859" max="14859" width="10.85546875" customWidth="1"/>
    <col min="14860" max="14860" width="9.85546875" customWidth="1"/>
    <col min="14861" max="14861" width="8" customWidth="1"/>
    <col min="14862" max="14862" width="0.5703125" customWidth="1"/>
    <col min="14863" max="14863" width="9.42578125" customWidth="1"/>
    <col min="14864" max="14864" width="0.28515625" customWidth="1"/>
    <col min="14865" max="14865" width="2.28515625" customWidth="1"/>
    <col min="15105" max="15105" width="2.85546875" customWidth="1"/>
    <col min="15106" max="15106" width="0.140625" customWidth="1"/>
    <col min="15107" max="15107" width="10" customWidth="1"/>
    <col min="15108" max="15108" width="1" customWidth="1"/>
    <col min="15109" max="15109" width="9.42578125" customWidth="1"/>
    <col min="15110" max="15110" width="7.85546875" customWidth="1"/>
    <col min="15111" max="15111" width="8.7109375" customWidth="1"/>
    <col min="15112" max="15112" width="1.42578125" customWidth="1"/>
    <col min="15113" max="15113" width="7.5703125" customWidth="1"/>
    <col min="15114" max="15114" width="9.5703125" customWidth="1"/>
    <col min="15115" max="15115" width="10.85546875" customWidth="1"/>
    <col min="15116" max="15116" width="9.85546875" customWidth="1"/>
    <col min="15117" max="15117" width="8" customWidth="1"/>
    <col min="15118" max="15118" width="0.5703125" customWidth="1"/>
    <col min="15119" max="15119" width="9.42578125" customWidth="1"/>
    <col min="15120" max="15120" width="0.28515625" customWidth="1"/>
    <col min="15121" max="15121" width="2.28515625" customWidth="1"/>
    <col min="15361" max="15361" width="2.85546875" customWidth="1"/>
    <col min="15362" max="15362" width="0.140625" customWidth="1"/>
    <col min="15363" max="15363" width="10" customWidth="1"/>
    <col min="15364" max="15364" width="1" customWidth="1"/>
    <col min="15365" max="15365" width="9.42578125" customWidth="1"/>
    <col min="15366" max="15366" width="7.85546875" customWidth="1"/>
    <col min="15367" max="15367" width="8.7109375" customWidth="1"/>
    <col min="15368" max="15368" width="1.42578125" customWidth="1"/>
    <col min="15369" max="15369" width="7.5703125" customWidth="1"/>
    <col min="15370" max="15370" width="9.5703125" customWidth="1"/>
    <col min="15371" max="15371" width="10.85546875" customWidth="1"/>
    <col min="15372" max="15372" width="9.85546875" customWidth="1"/>
    <col min="15373" max="15373" width="8" customWidth="1"/>
    <col min="15374" max="15374" width="0.5703125" customWidth="1"/>
    <col min="15375" max="15375" width="9.42578125" customWidth="1"/>
    <col min="15376" max="15376" width="0.28515625" customWidth="1"/>
    <col min="15377" max="15377" width="2.28515625" customWidth="1"/>
    <col min="15617" max="15617" width="2.85546875" customWidth="1"/>
    <col min="15618" max="15618" width="0.140625" customWidth="1"/>
    <col min="15619" max="15619" width="10" customWidth="1"/>
    <col min="15620" max="15620" width="1" customWidth="1"/>
    <col min="15621" max="15621" width="9.42578125" customWidth="1"/>
    <col min="15622" max="15622" width="7.85546875" customWidth="1"/>
    <col min="15623" max="15623" width="8.7109375" customWidth="1"/>
    <col min="15624" max="15624" width="1.42578125" customWidth="1"/>
    <col min="15625" max="15625" width="7.5703125" customWidth="1"/>
    <col min="15626" max="15626" width="9.5703125" customWidth="1"/>
    <col min="15627" max="15627" width="10.85546875" customWidth="1"/>
    <col min="15628" max="15628" width="9.85546875" customWidth="1"/>
    <col min="15629" max="15629" width="8" customWidth="1"/>
    <col min="15630" max="15630" width="0.5703125" customWidth="1"/>
    <col min="15631" max="15631" width="9.42578125" customWidth="1"/>
    <col min="15632" max="15632" width="0.28515625" customWidth="1"/>
    <col min="15633" max="15633" width="2.28515625" customWidth="1"/>
    <col min="15873" max="15873" width="2.85546875" customWidth="1"/>
    <col min="15874" max="15874" width="0.140625" customWidth="1"/>
    <col min="15875" max="15875" width="10" customWidth="1"/>
    <col min="15876" max="15876" width="1" customWidth="1"/>
    <col min="15877" max="15877" width="9.42578125" customWidth="1"/>
    <col min="15878" max="15878" width="7.85546875" customWidth="1"/>
    <col min="15879" max="15879" width="8.7109375" customWidth="1"/>
    <col min="15880" max="15880" width="1.42578125" customWidth="1"/>
    <col min="15881" max="15881" width="7.5703125" customWidth="1"/>
    <col min="15882" max="15882" width="9.5703125" customWidth="1"/>
    <col min="15883" max="15883" width="10.85546875" customWidth="1"/>
    <col min="15884" max="15884" width="9.85546875" customWidth="1"/>
    <col min="15885" max="15885" width="8" customWidth="1"/>
    <col min="15886" max="15886" width="0.5703125" customWidth="1"/>
    <col min="15887" max="15887" width="9.42578125" customWidth="1"/>
    <col min="15888" max="15888" width="0.28515625" customWidth="1"/>
    <col min="15889" max="15889" width="2.28515625" customWidth="1"/>
    <col min="16129" max="16129" width="2.85546875" customWidth="1"/>
    <col min="16130" max="16130" width="0.140625" customWidth="1"/>
    <col min="16131" max="16131" width="10" customWidth="1"/>
    <col min="16132" max="16132" width="1" customWidth="1"/>
    <col min="16133" max="16133" width="9.42578125" customWidth="1"/>
    <col min="16134" max="16134" width="7.85546875" customWidth="1"/>
    <col min="16135" max="16135" width="8.7109375" customWidth="1"/>
    <col min="16136" max="16136" width="1.42578125" customWidth="1"/>
    <col min="16137" max="16137" width="7.5703125" customWidth="1"/>
    <col min="16138" max="16138" width="9.5703125" customWidth="1"/>
    <col min="16139" max="16139" width="10.85546875" customWidth="1"/>
    <col min="16140" max="16140" width="9.85546875" customWidth="1"/>
    <col min="16141" max="16141" width="8" customWidth="1"/>
    <col min="16142" max="16142" width="0.5703125" customWidth="1"/>
    <col min="16143" max="16143" width="9.42578125" customWidth="1"/>
    <col min="16144" max="16144" width="0.28515625" customWidth="1"/>
    <col min="16145" max="16145" width="2.28515625" customWidth="1"/>
  </cols>
  <sheetData>
    <row r="1" spans="1:17" ht="36" customHeight="1" x14ac:dyDescent="0.2"/>
    <row r="2" spans="1:17" ht="22.7" customHeight="1" x14ac:dyDescent="0.2">
      <c r="A2" s="148" t="s">
        <v>387</v>
      </c>
      <c r="B2" s="148"/>
      <c r="C2" s="148"/>
      <c r="D2" s="148"/>
      <c r="E2" s="148"/>
      <c r="F2" s="148"/>
      <c r="G2" s="148"/>
      <c r="H2" s="148"/>
      <c r="I2" s="148"/>
      <c r="J2" s="148"/>
      <c r="K2" s="148"/>
      <c r="L2" s="148"/>
      <c r="M2" s="148"/>
      <c r="N2" s="148"/>
      <c r="O2" s="148"/>
      <c r="P2" s="148"/>
      <c r="Q2" s="148"/>
    </row>
    <row r="3" spans="1:17" ht="19.899999999999999" customHeight="1" x14ac:dyDescent="0.2"/>
    <row r="4" spans="1:17" ht="23.85" customHeight="1" x14ac:dyDescent="0.2">
      <c r="I4" s="149" t="s">
        <v>388</v>
      </c>
      <c r="J4" s="149"/>
    </row>
    <row r="5" spans="1:17" ht="2.25" customHeight="1" x14ac:dyDescent="0.2"/>
    <row r="6" spans="1:17" ht="1.9" customHeight="1" x14ac:dyDescent="0.2">
      <c r="E6" s="147" t="s">
        <v>5</v>
      </c>
      <c r="F6" s="147"/>
    </row>
    <row r="7" spans="1:17" ht="20.85" customHeight="1" x14ac:dyDescent="0.2">
      <c r="C7" s="100" t="s">
        <v>389</v>
      </c>
      <c r="E7" s="147"/>
      <c r="F7" s="147"/>
    </row>
    <row r="8" spans="1:17" ht="1.1499999999999999" customHeight="1" x14ac:dyDescent="0.2">
      <c r="E8" s="147"/>
      <c r="F8" s="147"/>
      <c r="J8" s="150" t="s">
        <v>3</v>
      </c>
      <c r="K8" s="150"/>
      <c r="L8" s="151">
        <v>4255731000</v>
      </c>
      <c r="M8" s="151"/>
      <c r="N8" s="151"/>
      <c r="O8" s="151"/>
    </row>
    <row r="9" spans="1:17" ht="13.15" customHeight="1" x14ac:dyDescent="0.2">
      <c r="C9" s="150" t="s">
        <v>390</v>
      </c>
      <c r="D9" s="150"/>
      <c r="E9" s="150"/>
      <c r="F9" s="152" t="s">
        <v>391</v>
      </c>
      <c r="G9" s="152"/>
      <c r="H9" s="152"/>
      <c r="I9" s="152"/>
      <c r="J9" s="150"/>
      <c r="K9" s="150"/>
      <c r="L9" s="151"/>
      <c r="M9" s="151"/>
      <c r="N9" s="151"/>
      <c r="O9" s="151"/>
    </row>
    <row r="10" spans="1:17" ht="11.25" customHeight="1" x14ac:dyDescent="0.2"/>
    <row r="11" spans="1:17" ht="3.95" customHeight="1" x14ac:dyDescent="0.2"/>
    <row r="12" spans="1:17" ht="302.10000000000002" customHeight="1" x14ac:dyDescent="0.2">
      <c r="B12" s="145" t="s">
        <v>392</v>
      </c>
      <c r="C12" s="145"/>
      <c r="D12" s="145"/>
      <c r="E12" s="145"/>
      <c r="F12" s="145"/>
      <c r="G12" s="145"/>
      <c r="H12" s="145"/>
      <c r="I12" s="145"/>
      <c r="J12" s="145"/>
      <c r="K12" s="145"/>
      <c r="L12" s="145"/>
      <c r="M12" s="145"/>
      <c r="N12" s="145"/>
      <c r="O12" s="145"/>
    </row>
    <row r="13" spans="1:17" ht="266.25" customHeight="1" x14ac:dyDescent="0.2"/>
    <row r="14" spans="1:17" ht="52.9" customHeight="1" x14ac:dyDescent="0.2"/>
    <row r="15" spans="1:17" ht="2.1" customHeight="1" x14ac:dyDescent="0.2"/>
    <row r="16" spans="1:17" ht="5.85" customHeight="1" x14ac:dyDescent="0.2"/>
    <row r="17" spans="8:17" ht="17.100000000000001" customHeight="1" x14ac:dyDescent="0.2">
      <c r="H17" s="146" t="s">
        <v>61</v>
      </c>
      <c r="I17" s="146"/>
      <c r="J17" s="146"/>
      <c r="M17" s="146" t="s">
        <v>31</v>
      </c>
      <c r="N17" s="146"/>
      <c r="O17" s="147" t="s">
        <v>386</v>
      </c>
      <c r="P17" s="147"/>
      <c r="Q17" s="147"/>
    </row>
    <row r="18" spans="8:17" ht="1.9" customHeight="1" x14ac:dyDescent="0.2">
      <c r="H18" s="146"/>
      <c r="I18" s="146"/>
      <c r="J18" s="146"/>
    </row>
  </sheetData>
  <mergeCells count="11">
    <mergeCell ref="B12:O12"/>
    <mergeCell ref="H17:J18"/>
    <mergeCell ref="M17:N17"/>
    <mergeCell ref="O17:Q17"/>
    <mergeCell ref="A2:Q2"/>
    <mergeCell ref="I4:J4"/>
    <mergeCell ref="E6:F8"/>
    <mergeCell ref="J8:K9"/>
    <mergeCell ref="L8:O9"/>
    <mergeCell ref="C9:E9"/>
    <mergeCell ref="F9:I9"/>
  </mergeCells>
  <phoneticPr fontId="4" type="noConversion"/>
  <pageMargins left="0" right="0" top="0" bottom="0" header="0" footer="0"/>
  <pageSetup paperSize="9"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sheetPr>
  <dimension ref="A1:U21"/>
  <sheetViews>
    <sheetView zoomScaleNormal="100" zoomScaleSheetLayoutView="100" workbookViewId="0"/>
  </sheetViews>
  <sheetFormatPr defaultRowHeight="12.75" x14ac:dyDescent="0.2"/>
  <cols>
    <col min="1" max="1" width="17.140625" customWidth="1"/>
    <col min="2" max="2" width="1.7109375" customWidth="1"/>
    <col min="3" max="3" width="20.5703125" customWidth="1"/>
    <col min="4" max="4" width="8.7109375" customWidth="1"/>
    <col min="5" max="5" width="8.85546875" customWidth="1"/>
    <col min="6" max="6" width="1.7109375" customWidth="1"/>
    <col min="7" max="7" width="4.140625" customWidth="1"/>
    <col min="8" max="8" width="4.42578125" customWidth="1"/>
    <col min="9" max="9" width="10.140625" customWidth="1"/>
    <col min="10" max="10" width="3.85546875" customWidth="1"/>
    <col min="11" max="11" width="6" customWidth="1"/>
    <col min="12" max="12" width="8.42578125" customWidth="1"/>
    <col min="13" max="13" width="13.85546875" customWidth="1"/>
    <col min="14" max="14" width="6.42578125" customWidth="1"/>
    <col min="15" max="15" width="7" customWidth="1"/>
    <col min="16" max="16" width="3.85546875" customWidth="1"/>
    <col min="17" max="17" width="4.28515625" customWidth="1"/>
    <col min="18" max="18" width="1" customWidth="1"/>
    <col min="19" max="19" width="1.5703125" customWidth="1"/>
    <col min="20" max="20" width="10" customWidth="1"/>
    <col min="21" max="21" width="0.140625" customWidth="1"/>
    <col min="257" max="257" width="17.140625" customWidth="1"/>
    <col min="258" max="258" width="1.7109375" customWidth="1"/>
    <col min="259" max="259" width="20.5703125" customWidth="1"/>
    <col min="260" max="260" width="8.7109375" customWidth="1"/>
    <col min="261" max="261" width="8.85546875" customWidth="1"/>
    <col min="262" max="262" width="1.7109375" customWidth="1"/>
    <col min="263" max="263" width="4.140625" customWidth="1"/>
    <col min="264" max="264" width="4.42578125" customWidth="1"/>
    <col min="265" max="265" width="10.140625" customWidth="1"/>
    <col min="266" max="266" width="3.85546875" customWidth="1"/>
    <col min="267" max="267" width="6" customWidth="1"/>
    <col min="268" max="268" width="8.42578125" customWidth="1"/>
    <col min="269" max="269" width="13.85546875" customWidth="1"/>
    <col min="270" max="270" width="6.42578125" customWidth="1"/>
    <col min="271" max="271" width="7" customWidth="1"/>
    <col min="272" max="272" width="3.85546875" customWidth="1"/>
    <col min="273" max="273" width="4.28515625" customWidth="1"/>
    <col min="274" max="274" width="1" customWidth="1"/>
    <col min="275" max="275" width="1.5703125" customWidth="1"/>
    <col min="276" max="276" width="10" customWidth="1"/>
    <col min="277" max="277" width="0.140625" customWidth="1"/>
    <col min="513" max="513" width="17.140625" customWidth="1"/>
    <col min="514" max="514" width="1.7109375" customWidth="1"/>
    <col min="515" max="515" width="20.5703125" customWidth="1"/>
    <col min="516" max="516" width="8.7109375" customWidth="1"/>
    <col min="517" max="517" width="8.85546875" customWidth="1"/>
    <col min="518" max="518" width="1.7109375" customWidth="1"/>
    <col min="519" max="519" width="4.140625" customWidth="1"/>
    <col min="520" max="520" width="4.42578125" customWidth="1"/>
    <col min="521" max="521" width="10.140625" customWidth="1"/>
    <col min="522" max="522" width="3.85546875" customWidth="1"/>
    <col min="523" max="523" width="6" customWidth="1"/>
    <col min="524" max="524" width="8.42578125" customWidth="1"/>
    <col min="525" max="525" width="13.85546875" customWidth="1"/>
    <col min="526" max="526" width="6.42578125" customWidth="1"/>
    <col min="527" max="527" width="7" customWidth="1"/>
    <col min="528" max="528" width="3.85546875" customWidth="1"/>
    <col min="529" max="529" width="4.28515625" customWidth="1"/>
    <col min="530" max="530" width="1" customWidth="1"/>
    <col min="531" max="531" width="1.5703125" customWidth="1"/>
    <col min="532" max="532" width="10" customWidth="1"/>
    <col min="533" max="533" width="0.140625" customWidth="1"/>
    <col min="769" max="769" width="17.140625" customWidth="1"/>
    <col min="770" max="770" width="1.7109375" customWidth="1"/>
    <col min="771" max="771" width="20.5703125" customWidth="1"/>
    <col min="772" max="772" width="8.7109375" customWidth="1"/>
    <col min="773" max="773" width="8.85546875" customWidth="1"/>
    <col min="774" max="774" width="1.7109375" customWidth="1"/>
    <col min="775" max="775" width="4.140625" customWidth="1"/>
    <col min="776" max="776" width="4.42578125" customWidth="1"/>
    <col min="777" max="777" width="10.140625" customWidth="1"/>
    <col min="778" max="778" width="3.85546875" customWidth="1"/>
    <col min="779" max="779" width="6" customWidth="1"/>
    <col min="780" max="780" width="8.42578125" customWidth="1"/>
    <col min="781" max="781" width="13.85546875" customWidth="1"/>
    <col min="782" max="782" width="6.42578125" customWidth="1"/>
    <col min="783" max="783" width="7" customWidth="1"/>
    <col min="784" max="784" width="3.85546875" customWidth="1"/>
    <col min="785" max="785" width="4.28515625" customWidth="1"/>
    <col min="786" max="786" width="1" customWidth="1"/>
    <col min="787" max="787" width="1.5703125" customWidth="1"/>
    <col min="788" max="788" width="10" customWidth="1"/>
    <col min="789" max="789" width="0.140625" customWidth="1"/>
    <col min="1025" max="1025" width="17.140625" customWidth="1"/>
    <col min="1026" max="1026" width="1.7109375" customWidth="1"/>
    <col min="1027" max="1027" width="20.5703125" customWidth="1"/>
    <col min="1028" max="1028" width="8.7109375" customWidth="1"/>
    <col min="1029" max="1029" width="8.85546875" customWidth="1"/>
    <col min="1030" max="1030" width="1.7109375" customWidth="1"/>
    <col min="1031" max="1031" width="4.140625" customWidth="1"/>
    <col min="1032" max="1032" width="4.42578125" customWidth="1"/>
    <col min="1033" max="1033" width="10.140625" customWidth="1"/>
    <col min="1034" max="1034" width="3.85546875" customWidth="1"/>
    <col min="1035" max="1035" width="6" customWidth="1"/>
    <col min="1036" max="1036" width="8.42578125" customWidth="1"/>
    <col min="1037" max="1037" width="13.85546875" customWidth="1"/>
    <col min="1038" max="1038" width="6.42578125" customWidth="1"/>
    <col min="1039" max="1039" width="7" customWidth="1"/>
    <col min="1040" max="1040" width="3.85546875" customWidth="1"/>
    <col min="1041" max="1041" width="4.28515625" customWidth="1"/>
    <col min="1042" max="1042" width="1" customWidth="1"/>
    <col min="1043" max="1043" width="1.5703125" customWidth="1"/>
    <col min="1044" max="1044" width="10" customWidth="1"/>
    <col min="1045" max="1045" width="0.140625" customWidth="1"/>
    <col min="1281" max="1281" width="17.140625" customWidth="1"/>
    <col min="1282" max="1282" width="1.7109375" customWidth="1"/>
    <col min="1283" max="1283" width="20.5703125" customWidth="1"/>
    <col min="1284" max="1284" width="8.7109375" customWidth="1"/>
    <col min="1285" max="1285" width="8.85546875" customWidth="1"/>
    <col min="1286" max="1286" width="1.7109375" customWidth="1"/>
    <col min="1287" max="1287" width="4.140625" customWidth="1"/>
    <col min="1288" max="1288" width="4.42578125" customWidth="1"/>
    <col min="1289" max="1289" width="10.140625" customWidth="1"/>
    <col min="1290" max="1290" width="3.85546875" customWidth="1"/>
    <col min="1291" max="1291" width="6" customWidth="1"/>
    <col min="1292" max="1292" width="8.42578125" customWidth="1"/>
    <col min="1293" max="1293" width="13.85546875" customWidth="1"/>
    <col min="1294" max="1294" width="6.42578125" customWidth="1"/>
    <col min="1295" max="1295" width="7" customWidth="1"/>
    <col min="1296" max="1296" width="3.85546875" customWidth="1"/>
    <col min="1297" max="1297" width="4.28515625" customWidth="1"/>
    <col min="1298" max="1298" width="1" customWidth="1"/>
    <col min="1299" max="1299" width="1.5703125" customWidth="1"/>
    <col min="1300" max="1300" width="10" customWidth="1"/>
    <col min="1301" max="1301" width="0.140625" customWidth="1"/>
    <col min="1537" max="1537" width="17.140625" customWidth="1"/>
    <col min="1538" max="1538" width="1.7109375" customWidth="1"/>
    <col min="1539" max="1539" width="20.5703125" customWidth="1"/>
    <col min="1540" max="1540" width="8.7109375" customWidth="1"/>
    <col min="1541" max="1541" width="8.85546875" customWidth="1"/>
    <col min="1542" max="1542" width="1.7109375" customWidth="1"/>
    <col min="1543" max="1543" width="4.140625" customWidth="1"/>
    <col min="1544" max="1544" width="4.42578125" customWidth="1"/>
    <col min="1545" max="1545" width="10.140625" customWidth="1"/>
    <col min="1546" max="1546" width="3.85546875" customWidth="1"/>
    <col min="1547" max="1547" width="6" customWidth="1"/>
    <col min="1548" max="1548" width="8.42578125" customWidth="1"/>
    <col min="1549" max="1549" width="13.85546875" customWidth="1"/>
    <col min="1550" max="1550" width="6.42578125" customWidth="1"/>
    <col min="1551" max="1551" width="7" customWidth="1"/>
    <col min="1552" max="1552" width="3.85546875" customWidth="1"/>
    <col min="1553" max="1553" width="4.28515625" customWidth="1"/>
    <col min="1554" max="1554" width="1" customWidth="1"/>
    <col min="1555" max="1555" width="1.5703125" customWidth="1"/>
    <col min="1556" max="1556" width="10" customWidth="1"/>
    <col min="1557" max="1557" width="0.140625" customWidth="1"/>
    <col min="1793" max="1793" width="17.140625" customWidth="1"/>
    <col min="1794" max="1794" width="1.7109375" customWidth="1"/>
    <col min="1795" max="1795" width="20.5703125" customWidth="1"/>
    <col min="1796" max="1796" width="8.7109375" customWidth="1"/>
    <col min="1797" max="1797" width="8.85546875" customWidth="1"/>
    <col min="1798" max="1798" width="1.7109375" customWidth="1"/>
    <col min="1799" max="1799" width="4.140625" customWidth="1"/>
    <col min="1800" max="1800" width="4.42578125" customWidth="1"/>
    <col min="1801" max="1801" width="10.140625" customWidth="1"/>
    <col min="1802" max="1802" width="3.85546875" customWidth="1"/>
    <col min="1803" max="1803" width="6" customWidth="1"/>
    <col min="1804" max="1804" width="8.42578125" customWidth="1"/>
    <col min="1805" max="1805" width="13.85546875" customWidth="1"/>
    <col min="1806" max="1806" width="6.42578125" customWidth="1"/>
    <col min="1807" max="1807" width="7" customWidth="1"/>
    <col min="1808" max="1808" width="3.85546875" customWidth="1"/>
    <col min="1809" max="1809" width="4.28515625" customWidth="1"/>
    <col min="1810" max="1810" width="1" customWidth="1"/>
    <col min="1811" max="1811" width="1.5703125" customWidth="1"/>
    <col min="1812" max="1812" width="10" customWidth="1"/>
    <col min="1813" max="1813" width="0.140625" customWidth="1"/>
    <col min="2049" max="2049" width="17.140625" customWidth="1"/>
    <col min="2050" max="2050" width="1.7109375" customWidth="1"/>
    <col min="2051" max="2051" width="20.5703125" customWidth="1"/>
    <col min="2052" max="2052" width="8.7109375" customWidth="1"/>
    <col min="2053" max="2053" width="8.85546875" customWidth="1"/>
    <col min="2054" max="2054" width="1.7109375" customWidth="1"/>
    <col min="2055" max="2055" width="4.140625" customWidth="1"/>
    <col min="2056" max="2056" width="4.42578125" customWidth="1"/>
    <col min="2057" max="2057" width="10.140625" customWidth="1"/>
    <col min="2058" max="2058" width="3.85546875" customWidth="1"/>
    <col min="2059" max="2059" width="6" customWidth="1"/>
    <col min="2060" max="2060" width="8.42578125" customWidth="1"/>
    <col min="2061" max="2061" width="13.85546875" customWidth="1"/>
    <col min="2062" max="2062" width="6.42578125" customWidth="1"/>
    <col min="2063" max="2063" width="7" customWidth="1"/>
    <col min="2064" max="2064" width="3.85546875" customWidth="1"/>
    <col min="2065" max="2065" width="4.28515625" customWidth="1"/>
    <col min="2066" max="2066" width="1" customWidth="1"/>
    <col min="2067" max="2067" width="1.5703125" customWidth="1"/>
    <col min="2068" max="2068" width="10" customWidth="1"/>
    <col min="2069" max="2069" width="0.140625" customWidth="1"/>
    <col min="2305" max="2305" width="17.140625" customWidth="1"/>
    <col min="2306" max="2306" width="1.7109375" customWidth="1"/>
    <col min="2307" max="2307" width="20.5703125" customWidth="1"/>
    <col min="2308" max="2308" width="8.7109375" customWidth="1"/>
    <col min="2309" max="2309" width="8.85546875" customWidth="1"/>
    <col min="2310" max="2310" width="1.7109375" customWidth="1"/>
    <col min="2311" max="2311" width="4.140625" customWidth="1"/>
    <col min="2312" max="2312" width="4.42578125" customWidth="1"/>
    <col min="2313" max="2313" width="10.140625" customWidth="1"/>
    <col min="2314" max="2314" width="3.85546875" customWidth="1"/>
    <col min="2315" max="2315" width="6" customWidth="1"/>
    <col min="2316" max="2316" width="8.42578125" customWidth="1"/>
    <col min="2317" max="2317" width="13.85546875" customWidth="1"/>
    <col min="2318" max="2318" width="6.42578125" customWidth="1"/>
    <col min="2319" max="2319" width="7" customWidth="1"/>
    <col min="2320" max="2320" width="3.85546875" customWidth="1"/>
    <col min="2321" max="2321" width="4.28515625" customWidth="1"/>
    <col min="2322" max="2322" width="1" customWidth="1"/>
    <col min="2323" max="2323" width="1.5703125" customWidth="1"/>
    <col min="2324" max="2324" width="10" customWidth="1"/>
    <col min="2325" max="2325" width="0.140625" customWidth="1"/>
    <col min="2561" max="2561" width="17.140625" customWidth="1"/>
    <col min="2562" max="2562" width="1.7109375" customWidth="1"/>
    <col min="2563" max="2563" width="20.5703125" customWidth="1"/>
    <col min="2564" max="2564" width="8.7109375" customWidth="1"/>
    <col min="2565" max="2565" width="8.85546875" customWidth="1"/>
    <col min="2566" max="2566" width="1.7109375" customWidth="1"/>
    <col min="2567" max="2567" width="4.140625" customWidth="1"/>
    <col min="2568" max="2568" width="4.42578125" customWidth="1"/>
    <col min="2569" max="2569" width="10.140625" customWidth="1"/>
    <col min="2570" max="2570" width="3.85546875" customWidth="1"/>
    <col min="2571" max="2571" width="6" customWidth="1"/>
    <col min="2572" max="2572" width="8.42578125" customWidth="1"/>
    <col min="2573" max="2573" width="13.85546875" customWidth="1"/>
    <col min="2574" max="2574" width="6.42578125" customWidth="1"/>
    <col min="2575" max="2575" width="7" customWidth="1"/>
    <col min="2576" max="2576" width="3.85546875" customWidth="1"/>
    <col min="2577" max="2577" width="4.28515625" customWidth="1"/>
    <col min="2578" max="2578" width="1" customWidth="1"/>
    <col min="2579" max="2579" width="1.5703125" customWidth="1"/>
    <col min="2580" max="2580" width="10" customWidth="1"/>
    <col min="2581" max="2581" width="0.140625" customWidth="1"/>
    <col min="2817" max="2817" width="17.140625" customWidth="1"/>
    <col min="2818" max="2818" width="1.7109375" customWidth="1"/>
    <col min="2819" max="2819" width="20.5703125" customWidth="1"/>
    <col min="2820" max="2820" width="8.7109375" customWidth="1"/>
    <col min="2821" max="2821" width="8.85546875" customWidth="1"/>
    <col min="2822" max="2822" width="1.7109375" customWidth="1"/>
    <col min="2823" max="2823" width="4.140625" customWidth="1"/>
    <col min="2824" max="2824" width="4.42578125" customWidth="1"/>
    <col min="2825" max="2825" width="10.140625" customWidth="1"/>
    <col min="2826" max="2826" width="3.85546875" customWidth="1"/>
    <col min="2827" max="2827" width="6" customWidth="1"/>
    <col min="2828" max="2828" width="8.42578125" customWidth="1"/>
    <col min="2829" max="2829" width="13.85546875" customWidth="1"/>
    <col min="2830" max="2830" width="6.42578125" customWidth="1"/>
    <col min="2831" max="2831" width="7" customWidth="1"/>
    <col min="2832" max="2832" width="3.85546875" customWidth="1"/>
    <col min="2833" max="2833" width="4.28515625" customWidth="1"/>
    <col min="2834" max="2834" width="1" customWidth="1"/>
    <col min="2835" max="2835" width="1.5703125" customWidth="1"/>
    <col min="2836" max="2836" width="10" customWidth="1"/>
    <col min="2837" max="2837" width="0.140625" customWidth="1"/>
    <col min="3073" max="3073" width="17.140625" customWidth="1"/>
    <col min="3074" max="3074" width="1.7109375" customWidth="1"/>
    <col min="3075" max="3075" width="20.5703125" customWidth="1"/>
    <col min="3076" max="3076" width="8.7109375" customWidth="1"/>
    <col min="3077" max="3077" width="8.85546875" customWidth="1"/>
    <col min="3078" max="3078" width="1.7109375" customWidth="1"/>
    <col min="3079" max="3079" width="4.140625" customWidth="1"/>
    <col min="3080" max="3080" width="4.42578125" customWidth="1"/>
    <col min="3081" max="3081" width="10.140625" customWidth="1"/>
    <col min="3082" max="3082" width="3.85546875" customWidth="1"/>
    <col min="3083" max="3083" width="6" customWidth="1"/>
    <col min="3084" max="3084" width="8.42578125" customWidth="1"/>
    <col min="3085" max="3085" width="13.85546875" customWidth="1"/>
    <col min="3086" max="3086" width="6.42578125" customWidth="1"/>
    <col min="3087" max="3087" width="7" customWidth="1"/>
    <col min="3088" max="3088" width="3.85546875" customWidth="1"/>
    <col min="3089" max="3089" width="4.28515625" customWidth="1"/>
    <col min="3090" max="3090" width="1" customWidth="1"/>
    <col min="3091" max="3091" width="1.5703125" customWidth="1"/>
    <col min="3092" max="3092" width="10" customWidth="1"/>
    <col min="3093" max="3093" width="0.140625" customWidth="1"/>
    <col min="3329" max="3329" width="17.140625" customWidth="1"/>
    <col min="3330" max="3330" width="1.7109375" customWidth="1"/>
    <col min="3331" max="3331" width="20.5703125" customWidth="1"/>
    <col min="3332" max="3332" width="8.7109375" customWidth="1"/>
    <col min="3333" max="3333" width="8.85546875" customWidth="1"/>
    <col min="3334" max="3334" width="1.7109375" customWidth="1"/>
    <col min="3335" max="3335" width="4.140625" customWidth="1"/>
    <col min="3336" max="3336" width="4.42578125" customWidth="1"/>
    <col min="3337" max="3337" width="10.140625" customWidth="1"/>
    <col min="3338" max="3338" width="3.85546875" customWidth="1"/>
    <col min="3339" max="3339" width="6" customWidth="1"/>
    <col min="3340" max="3340" width="8.42578125" customWidth="1"/>
    <col min="3341" max="3341" width="13.85546875" customWidth="1"/>
    <col min="3342" max="3342" width="6.42578125" customWidth="1"/>
    <col min="3343" max="3343" width="7" customWidth="1"/>
    <col min="3344" max="3344" width="3.85546875" customWidth="1"/>
    <col min="3345" max="3345" width="4.28515625" customWidth="1"/>
    <col min="3346" max="3346" width="1" customWidth="1"/>
    <col min="3347" max="3347" width="1.5703125" customWidth="1"/>
    <col min="3348" max="3348" width="10" customWidth="1"/>
    <col min="3349" max="3349" width="0.140625" customWidth="1"/>
    <col min="3585" max="3585" width="17.140625" customWidth="1"/>
    <col min="3586" max="3586" width="1.7109375" customWidth="1"/>
    <col min="3587" max="3587" width="20.5703125" customWidth="1"/>
    <col min="3588" max="3588" width="8.7109375" customWidth="1"/>
    <col min="3589" max="3589" width="8.85546875" customWidth="1"/>
    <col min="3590" max="3590" width="1.7109375" customWidth="1"/>
    <col min="3591" max="3591" width="4.140625" customWidth="1"/>
    <col min="3592" max="3592" width="4.42578125" customWidth="1"/>
    <col min="3593" max="3593" width="10.140625" customWidth="1"/>
    <col min="3594" max="3594" width="3.85546875" customWidth="1"/>
    <col min="3595" max="3595" width="6" customWidth="1"/>
    <col min="3596" max="3596" width="8.42578125" customWidth="1"/>
    <col min="3597" max="3597" width="13.85546875" customWidth="1"/>
    <col min="3598" max="3598" width="6.42578125" customWidth="1"/>
    <col min="3599" max="3599" width="7" customWidth="1"/>
    <col min="3600" max="3600" width="3.85546875" customWidth="1"/>
    <col min="3601" max="3601" width="4.28515625" customWidth="1"/>
    <col min="3602" max="3602" width="1" customWidth="1"/>
    <col min="3603" max="3603" width="1.5703125" customWidth="1"/>
    <col min="3604" max="3604" width="10" customWidth="1"/>
    <col min="3605" max="3605" width="0.140625" customWidth="1"/>
    <col min="3841" max="3841" width="17.140625" customWidth="1"/>
    <col min="3842" max="3842" width="1.7109375" customWidth="1"/>
    <col min="3843" max="3843" width="20.5703125" customWidth="1"/>
    <col min="3844" max="3844" width="8.7109375" customWidth="1"/>
    <col min="3845" max="3845" width="8.85546875" customWidth="1"/>
    <col min="3846" max="3846" width="1.7109375" customWidth="1"/>
    <col min="3847" max="3847" width="4.140625" customWidth="1"/>
    <col min="3848" max="3848" width="4.42578125" customWidth="1"/>
    <col min="3849" max="3849" width="10.140625" customWidth="1"/>
    <col min="3850" max="3850" width="3.85546875" customWidth="1"/>
    <col min="3851" max="3851" width="6" customWidth="1"/>
    <col min="3852" max="3852" width="8.42578125" customWidth="1"/>
    <col min="3853" max="3853" width="13.85546875" customWidth="1"/>
    <col min="3854" max="3854" width="6.42578125" customWidth="1"/>
    <col min="3855" max="3855" width="7" customWidth="1"/>
    <col min="3856" max="3856" width="3.85546875" customWidth="1"/>
    <col min="3857" max="3857" width="4.28515625" customWidth="1"/>
    <col min="3858" max="3858" width="1" customWidth="1"/>
    <col min="3859" max="3859" width="1.5703125" customWidth="1"/>
    <col min="3860" max="3860" width="10" customWidth="1"/>
    <col min="3861" max="3861" width="0.140625" customWidth="1"/>
    <col min="4097" max="4097" width="17.140625" customWidth="1"/>
    <col min="4098" max="4098" width="1.7109375" customWidth="1"/>
    <col min="4099" max="4099" width="20.5703125" customWidth="1"/>
    <col min="4100" max="4100" width="8.7109375" customWidth="1"/>
    <col min="4101" max="4101" width="8.85546875" customWidth="1"/>
    <col min="4102" max="4102" width="1.7109375" customWidth="1"/>
    <col min="4103" max="4103" width="4.140625" customWidth="1"/>
    <col min="4104" max="4104" width="4.42578125" customWidth="1"/>
    <col min="4105" max="4105" width="10.140625" customWidth="1"/>
    <col min="4106" max="4106" width="3.85546875" customWidth="1"/>
    <col min="4107" max="4107" width="6" customWidth="1"/>
    <col min="4108" max="4108" width="8.42578125" customWidth="1"/>
    <col min="4109" max="4109" width="13.85546875" customWidth="1"/>
    <col min="4110" max="4110" width="6.42578125" customWidth="1"/>
    <col min="4111" max="4111" width="7" customWidth="1"/>
    <col min="4112" max="4112" width="3.85546875" customWidth="1"/>
    <col min="4113" max="4113" width="4.28515625" customWidth="1"/>
    <col min="4114" max="4114" width="1" customWidth="1"/>
    <col min="4115" max="4115" width="1.5703125" customWidth="1"/>
    <col min="4116" max="4116" width="10" customWidth="1"/>
    <col min="4117" max="4117" width="0.140625" customWidth="1"/>
    <col min="4353" max="4353" width="17.140625" customWidth="1"/>
    <col min="4354" max="4354" width="1.7109375" customWidth="1"/>
    <col min="4355" max="4355" width="20.5703125" customWidth="1"/>
    <col min="4356" max="4356" width="8.7109375" customWidth="1"/>
    <col min="4357" max="4357" width="8.85546875" customWidth="1"/>
    <col min="4358" max="4358" width="1.7109375" customWidth="1"/>
    <col min="4359" max="4359" width="4.140625" customWidth="1"/>
    <col min="4360" max="4360" width="4.42578125" customWidth="1"/>
    <col min="4361" max="4361" width="10.140625" customWidth="1"/>
    <col min="4362" max="4362" width="3.85546875" customWidth="1"/>
    <col min="4363" max="4363" width="6" customWidth="1"/>
    <col min="4364" max="4364" width="8.42578125" customWidth="1"/>
    <col min="4365" max="4365" width="13.85546875" customWidth="1"/>
    <col min="4366" max="4366" width="6.42578125" customWidth="1"/>
    <col min="4367" max="4367" width="7" customWidth="1"/>
    <col min="4368" max="4368" width="3.85546875" customWidth="1"/>
    <col min="4369" max="4369" width="4.28515625" customWidth="1"/>
    <col min="4370" max="4370" width="1" customWidth="1"/>
    <col min="4371" max="4371" width="1.5703125" customWidth="1"/>
    <col min="4372" max="4372" width="10" customWidth="1"/>
    <col min="4373" max="4373" width="0.140625" customWidth="1"/>
    <col min="4609" max="4609" width="17.140625" customWidth="1"/>
    <col min="4610" max="4610" width="1.7109375" customWidth="1"/>
    <col min="4611" max="4611" width="20.5703125" customWidth="1"/>
    <col min="4612" max="4612" width="8.7109375" customWidth="1"/>
    <col min="4613" max="4613" width="8.85546875" customWidth="1"/>
    <col min="4614" max="4614" width="1.7109375" customWidth="1"/>
    <col min="4615" max="4615" width="4.140625" customWidth="1"/>
    <col min="4616" max="4616" width="4.42578125" customWidth="1"/>
    <col min="4617" max="4617" width="10.140625" customWidth="1"/>
    <col min="4618" max="4618" width="3.85546875" customWidth="1"/>
    <col min="4619" max="4619" width="6" customWidth="1"/>
    <col min="4620" max="4620" width="8.42578125" customWidth="1"/>
    <col min="4621" max="4621" width="13.85546875" customWidth="1"/>
    <col min="4622" max="4622" width="6.42578125" customWidth="1"/>
    <col min="4623" max="4623" width="7" customWidth="1"/>
    <col min="4624" max="4624" width="3.85546875" customWidth="1"/>
    <col min="4625" max="4625" width="4.28515625" customWidth="1"/>
    <col min="4626" max="4626" width="1" customWidth="1"/>
    <col min="4627" max="4627" width="1.5703125" customWidth="1"/>
    <col min="4628" max="4628" width="10" customWidth="1"/>
    <col min="4629" max="4629" width="0.140625" customWidth="1"/>
    <col min="4865" max="4865" width="17.140625" customWidth="1"/>
    <col min="4866" max="4866" width="1.7109375" customWidth="1"/>
    <col min="4867" max="4867" width="20.5703125" customWidth="1"/>
    <col min="4868" max="4868" width="8.7109375" customWidth="1"/>
    <col min="4869" max="4869" width="8.85546875" customWidth="1"/>
    <col min="4870" max="4870" width="1.7109375" customWidth="1"/>
    <col min="4871" max="4871" width="4.140625" customWidth="1"/>
    <col min="4872" max="4872" width="4.42578125" customWidth="1"/>
    <col min="4873" max="4873" width="10.140625" customWidth="1"/>
    <col min="4874" max="4874" width="3.85546875" customWidth="1"/>
    <col min="4875" max="4875" width="6" customWidth="1"/>
    <col min="4876" max="4876" width="8.42578125" customWidth="1"/>
    <col min="4877" max="4877" width="13.85546875" customWidth="1"/>
    <col min="4878" max="4878" width="6.42578125" customWidth="1"/>
    <col min="4879" max="4879" width="7" customWidth="1"/>
    <col min="4880" max="4880" width="3.85546875" customWidth="1"/>
    <col min="4881" max="4881" width="4.28515625" customWidth="1"/>
    <col min="4882" max="4882" width="1" customWidth="1"/>
    <col min="4883" max="4883" width="1.5703125" customWidth="1"/>
    <col min="4884" max="4884" width="10" customWidth="1"/>
    <col min="4885" max="4885" width="0.140625" customWidth="1"/>
    <col min="5121" max="5121" width="17.140625" customWidth="1"/>
    <col min="5122" max="5122" width="1.7109375" customWidth="1"/>
    <col min="5123" max="5123" width="20.5703125" customWidth="1"/>
    <col min="5124" max="5124" width="8.7109375" customWidth="1"/>
    <col min="5125" max="5125" width="8.85546875" customWidth="1"/>
    <col min="5126" max="5126" width="1.7109375" customWidth="1"/>
    <col min="5127" max="5127" width="4.140625" customWidth="1"/>
    <col min="5128" max="5128" width="4.42578125" customWidth="1"/>
    <col min="5129" max="5129" width="10.140625" customWidth="1"/>
    <col min="5130" max="5130" width="3.85546875" customWidth="1"/>
    <col min="5131" max="5131" width="6" customWidth="1"/>
    <col min="5132" max="5132" width="8.42578125" customWidth="1"/>
    <col min="5133" max="5133" width="13.85546875" customWidth="1"/>
    <col min="5134" max="5134" width="6.42578125" customWidth="1"/>
    <col min="5135" max="5135" width="7" customWidth="1"/>
    <col min="5136" max="5136" width="3.85546875" customWidth="1"/>
    <col min="5137" max="5137" width="4.28515625" customWidth="1"/>
    <col min="5138" max="5138" width="1" customWidth="1"/>
    <col min="5139" max="5139" width="1.5703125" customWidth="1"/>
    <col min="5140" max="5140" width="10" customWidth="1"/>
    <col min="5141" max="5141" width="0.140625" customWidth="1"/>
    <col min="5377" max="5377" width="17.140625" customWidth="1"/>
    <col min="5378" max="5378" width="1.7109375" customWidth="1"/>
    <col min="5379" max="5379" width="20.5703125" customWidth="1"/>
    <col min="5380" max="5380" width="8.7109375" customWidth="1"/>
    <col min="5381" max="5381" width="8.85546875" customWidth="1"/>
    <col min="5382" max="5382" width="1.7109375" customWidth="1"/>
    <col min="5383" max="5383" width="4.140625" customWidth="1"/>
    <col min="5384" max="5384" width="4.42578125" customWidth="1"/>
    <col min="5385" max="5385" width="10.140625" customWidth="1"/>
    <col min="5386" max="5386" width="3.85546875" customWidth="1"/>
    <col min="5387" max="5387" width="6" customWidth="1"/>
    <col min="5388" max="5388" width="8.42578125" customWidth="1"/>
    <col min="5389" max="5389" width="13.85546875" customWidth="1"/>
    <col min="5390" max="5390" width="6.42578125" customWidth="1"/>
    <col min="5391" max="5391" width="7" customWidth="1"/>
    <col min="5392" max="5392" width="3.85546875" customWidth="1"/>
    <col min="5393" max="5393" width="4.28515625" customWidth="1"/>
    <col min="5394" max="5394" width="1" customWidth="1"/>
    <col min="5395" max="5395" width="1.5703125" customWidth="1"/>
    <col min="5396" max="5396" width="10" customWidth="1"/>
    <col min="5397" max="5397" width="0.140625" customWidth="1"/>
    <col min="5633" max="5633" width="17.140625" customWidth="1"/>
    <col min="5634" max="5634" width="1.7109375" customWidth="1"/>
    <col min="5635" max="5635" width="20.5703125" customWidth="1"/>
    <col min="5636" max="5636" width="8.7109375" customWidth="1"/>
    <col min="5637" max="5637" width="8.85546875" customWidth="1"/>
    <col min="5638" max="5638" width="1.7109375" customWidth="1"/>
    <col min="5639" max="5639" width="4.140625" customWidth="1"/>
    <col min="5640" max="5640" width="4.42578125" customWidth="1"/>
    <col min="5641" max="5641" width="10.140625" customWidth="1"/>
    <col min="5642" max="5642" width="3.85546875" customWidth="1"/>
    <col min="5643" max="5643" width="6" customWidth="1"/>
    <col min="5644" max="5644" width="8.42578125" customWidth="1"/>
    <col min="5645" max="5645" width="13.85546875" customWidth="1"/>
    <col min="5646" max="5646" width="6.42578125" customWidth="1"/>
    <col min="5647" max="5647" width="7" customWidth="1"/>
    <col min="5648" max="5648" width="3.85546875" customWidth="1"/>
    <col min="5649" max="5649" width="4.28515625" customWidth="1"/>
    <col min="5650" max="5650" width="1" customWidth="1"/>
    <col min="5651" max="5651" width="1.5703125" customWidth="1"/>
    <col min="5652" max="5652" width="10" customWidth="1"/>
    <col min="5653" max="5653" width="0.140625" customWidth="1"/>
    <col min="5889" max="5889" width="17.140625" customWidth="1"/>
    <col min="5890" max="5890" width="1.7109375" customWidth="1"/>
    <col min="5891" max="5891" width="20.5703125" customWidth="1"/>
    <col min="5892" max="5892" width="8.7109375" customWidth="1"/>
    <col min="5893" max="5893" width="8.85546875" customWidth="1"/>
    <col min="5894" max="5894" width="1.7109375" customWidth="1"/>
    <col min="5895" max="5895" width="4.140625" customWidth="1"/>
    <col min="5896" max="5896" width="4.42578125" customWidth="1"/>
    <col min="5897" max="5897" width="10.140625" customWidth="1"/>
    <col min="5898" max="5898" width="3.85546875" customWidth="1"/>
    <col min="5899" max="5899" width="6" customWidth="1"/>
    <col min="5900" max="5900" width="8.42578125" customWidth="1"/>
    <col min="5901" max="5901" width="13.85546875" customWidth="1"/>
    <col min="5902" max="5902" width="6.42578125" customWidth="1"/>
    <col min="5903" max="5903" width="7" customWidth="1"/>
    <col min="5904" max="5904" width="3.85546875" customWidth="1"/>
    <col min="5905" max="5905" width="4.28515625" customWidth="1"/>
    <col min="5906" max="5906" width="1" customWidth="1"/>
    <col min="5907" max="5907" width="1.5703125" customWidth="1"/>
    <col min="5908" max="5908" width="10" customWidth="1"/>
    <col min="5909" max="5909" width="0.140625" customWidth="1"/>
    <col min="6145" max="6145" width="17.140625" customWidth="1"/>
    <col min="6146" max="6146" width="1.7109375" customWidth="1"/>
    <col min="6147" max="6147" width="20.5703125" customWidth="1"/>
    <col min="6148" max="6148" width="8.7109375" customWidth="1"/>
    <col min="6149" max="6149" width="8.85546875" customWidth="1"/>
    <col min="6150" max="6150" width="1.7109375" customWidth="1"/>
    <col min="6151" max="6151" width="4.140625" customWidth="1"/>
    <col min="6152" max="6152" width="4.42578125" customWidth="1"/>
    <col min="6153" max="6153" width="10.140625" customWidth="1"/>
    <col min="6154" max="6154" width="3.85546875" customWidth="1"/>
    <col min="6155" max="6155" width="6" customWidth="1"/>
    <col min="6156" max="6156" width="8.42578125" customWidth="1"/>
    <col min="6157" max="6157" width="13.85546875" customWidth="1"/>
    <col min="6158" max="6158" width="6.42578125" customWidth="1"/>
    <col min="6159" max="6159" width="7" customWidth="1"/>
    <col min="6160" max="6160" width="3.85546875" customWidth="1"/>
    <col min="6161" max="6161" width="4.28515625" customWidth="1"/>
    <col min="6162" max="6162" width="1" customWidth="1"/>
    <col min="6163" max="6163" width="1.5703125" customWidth="1"/>
    <col min="6164" max="6164" width="10" customWidth="1"/>
    <col min="6165" max="6165" width="0.140625" customWidth="1"/>
    <col min="6401" max="6401" width="17.140625" customWidth="1"/>
    <col min="6402" max="6402" width="1.7109375" customWidth="1"/>
    <col min="6403" max="6403" width="20.5703125" customWidth="1"/>
    <col min="6404" max="6404" width="8.7109375" customWidth="1"/>
    <col min="6405" max="6405" width="8.85546875" customWidth="1"/>
    <col min="6406" max="6406" width="1.7109375" customWidth="1"/>
    <col min="6407" max="6407" width="4.140625" customWidth="1"/>
    <col min="6408" max="6408" width="4.42578125" customWidth="1"/>
    <col min="6409" max="6409" width="10.140625" customWidth="1"/>
    <col min="6410" max="6410" width="3.85546875" customWidth="1"/>
    <col min="6411" max="6411" width="6" customWidth="1"/>
    <col min="6412" max="6412" width="8.42578125" customWidth="1"/>
    <col min="6413" max="6413" width="13.85546875" customWidth="1"/>
    <col min="6414" max="6414" width="6.42578125" customWidth="1"/>
    <col min="6415" max="6415" width="7" customWidth="1"/>
    <col min="6416" max="6416" width="3.85546875" customWidth="1"/>
    <col min="6417" max="6417" width="4.28515625" customWidth="1"/>
    <col min="6418" max="6418" width="1" customWidth="1"/>
    <col min="6419" max="6419" width="1.5703125" customWidth="1"/>
    <col min="6420" max="6420" width="10" customWidth="1"/>
    <col min="6421" max="6421" width="0.140625" customWidth="1"/>
    <col min="6657" max="6657" width="17.140625" customWidth="1"/>
    <col min="6658" max="6658" width="1.7109375" customWidth="1"/>
    <col min="6659" max="6659" width="20.5703125" customWidth="1"/>
    <col min="6660" max="6660" width="8.7109375" customWidth="1"/>
    <col min="6661" max="6661" width="8.85546875" customWidth="1"/>
    <col min="6662" max="6662" width="1.7109375" customWidth="1"/>
    <col min="6663" max="6663" width="4.140625" customWidth="1"/>
    <col min="6664" max="6664" width="4.42578125" customWidth="1"/>
    <col min="6665" max="6665" width="10.140625" customWidth="1"/>
    <col min="6666" max="6666" width="3.85546875" customWidth="1"/>
    <col min="6667" max="6667" width="6" customWidth="1"/>
    <col min="6668" max="6668" width="8.42578125" customWidth="1"/>
    <col min="6669" max="6669" width="13.85546875" customWidth="1"/>
    <col min="6670" max="6670" width="6.42578125" customWidth="1"/>
    <col min="6671" max="6671" width="7" customWidth="1"/>
    <col min="6672" max="6672" width="3.85546875" customWidth="1"/>
    <col min="6673" max="6673" width="4.28515625" customWidth="1"/>
    <col min="6674" max="6674" width="1" customWidth="1"/>
    <col min="6675" max="6675" width="1.5703125" customWidth="1"/>
    <col min="6676" max="6676" width="10" customWidth="1"/>
    <col min="6677" max="6677" width="0.140625" customWidth="1"/>
    <col min="6913" max="6913" width="17.140625" customWidth="1"/>
    <col min="6914" max="6914" width="1.7109375" customWidth="1"/>
    <col min="6915" max="6915" width="20.5703125" customWidth="1"/>
    <col min="6916" max="6916" width="8.7109375" customWidth="1"/>
    <col min="6917" max="6917" width="8.85546875" customWidth="1"/>
    <col min="6918" max="6918" width="1.7109375" customWidth="1"/>
    <col min="6919" max="6919" width="4.140625" customWidth="1"/>
    <col min="6920" max="6920" width="4.42578125" customWidth="1"/>
    <col min="6921" max="6921" width="10.140625" customWidth="1"/>
    <col min="6922" max="6922" width="3.85546875" customWidth="1"/>
    <col min="6923" max="6923" width="6" customWidth="1"/>
    <col min="6924" max="6924" width="8.42578125" customWidth="1"/>
    <col min="6925" max="6925" width="13.85546875" customWidth="1"/>
    <col min="6926" max="6926" width="6.42578125" customWidth="1"/>
    <col min="6927" max="6927" width="7" customWidth="1"/>
    <col min="6928" max="6928" width="3.85546875" customWidth="1"/>
    <col min="6929" max="6929" width="4.28515625" customWidth="1"/>
    <col min="6930" max="6930" width="1" customWidth="1"/>
    <col min="6931" max="6931" width="1.5703125" customWidth="1"/>
    <col min="6932" max="6932" width="10" customWidth="1"/>
    <col min="6933" max="6933" width="0.140625" customWidth="1"/>
    <col min="7169" max="7169" width="17.140625" customWidth="1"/>
    <col min="7170" max="7170" width="1.7109375" customWidth="1"/>
    <col min="7171" max="7171" width="20.5703125" customWidth="1"/>
    <col min="7172" max="7172" width="8.7109375" customWidth="1"/>
    <col min="7173" max="7173" width="8.85546875" customWidth="1"/>
    <col min="7174" max="7174" width="1.7109375" customWidth="1"/>
    <col min="7175" max="7175" width="4.140625" customWidth="1"/>
    <col min="7176" max="7176" width="4.42578125" customWidth="1"/>
    <col min="7177" max="7177" width="10.140625" customWidth="1"/>
    <col min="7178" max="7178" width="3.85546875" customWidth="1"/>
    <col min="7179" max="7179" width="6" customWidth="1"/>
    <col min="7180" max="7180" width="8.42578125" customWidth="1"/>
    <col min="7181" max="7181" width="13.85546875" customWidth="1"/>
    <col min="7182" max="7182" width="6.42578125" customWidth="1"/>
    <col min="7183" max="7183" width="7" customWidth="1"/>
    <col min="7184" max="7184" width="3.85546875" customWidth="1"/>
    <col min="7185" max="7185" width="4.28515625" customWidth="1"/>
    <col min="7186" max="7186" width="1" customWidth="1"/>
    <col min="7187" max="7187" width="1.5703125" customWidth="1"/>
    <col min="7188" max="7188" width="10" customWidth="1"/>
    <col min="7189" max="7189" width="0.140625" customWidth="1"/>
    <col min="7425" max="7425" width="17.140625" customWidth="1"/>
    <col min="7426" max="7426" width="1.7109375" customWidth="1"/>
    <col min="7427" max="7427" width="20.5703125" customWidth="1"/>
    <col min="7428" max="7428" width="8.7109375" customWidth="1"/>
    <col min="7429" max="7429" width="8.85546875" customWidth="1"/>
    <col min="7430" max="7430" width="1.7109375" customWidth="1"/>
    <col min="7431" max="7431" width="4.140625" customWidth="1"/>
    <col min="7432" max="7432" width="4.42578125" customWidth="1"/>
    <col min="7433" max="7433" width="10.140625" customWidth="1"/>
    <col min="7434" max="7434" width="3.85546875" customWidth="1"/>
    <col min="7435" max="7435" width="6" customWidth="1"/>
    <col min="7436" max="7436" width="8.42578125" customWidth="1"/>
    <col min="7437" max="7437" width="13.85546875" customWidth="1"/>
    <col min="7438" max="7438" width="6.42578125" customWidth="1"/>
    <col min="7439" max="7439" width="7" customWidth="1"/>
    <col min="7440" max="7440" width="3.85546875" customWidth="1"/>
    <col min="7441" max="7441" width="4.28515625" customWidth="1"/>
    <col min="7442" max="7442" width="1" customWidth="1"/>
    <col min="7443" max="7443" width="1.5703125" customWidth="1"/>
    <col min="7444" max="7444" width="10" customWidth="1"/>
    <col min="7445" max="7445" width="0.140625" customWidth="1"/>
    <col min="7681" max="7681" width="17.140625" customWidth="1"/>
    <col min="7682" max="7682" width="1.7109375" customWidth="1"/>
    <col min="7683" max="7683" width="20.5703125" customWidth="1"/>
    <col min="7684" max="7684" width="8.7109375" customWidth="1"/>
    <col min="7685" max="7685" width="8.85546875" customWidth="1"/>
    <col min="7686" max="7686" width="1.7109375" customWidth="1"/>
    <col min="7687" max="7687" width="4.140625" customWidth="1"/>
    <col min="7688" max="7688" width="4.42578125" customWidth="1"/>
    <col min="7689" max="7689" width="10.140625" customWidth="1"/>
    <col min="7690" max="7690" width="3.85546875" customWidth="1"/>
    <col min="7691" max="7691" width="6" customWidth="1"/>
    <col min="7692" max="7692" width="8.42578125" customWidth="1"/>
    <col min="7693" max="7693" width="13.85546875" customWidth="1"/>
    <col min="7694" max="7694" width="6.42578125" customWidth="1"/>
    <col min="7695" max="7695" width="7" customWidth="1"/>
    <col min="7696" max="7696" width="3.85546875" customWidth="1"/>
    <col min="7697" max="7697" width="4.28515625" customWidth="1"/>
    <col min="7698" max="7698" width="1" customWidth="1"/>
    <col min="7699" max="7699" width="1.5703125" customWidth="1"/>
    <col min="7700" max="7700" width="10" customWidth="1"/>
    <col min="7701" max="7701" width="0.140625" customWidth="1"/>
    <col min="7937" max="7937" width="17.140625" customWidth="1"/>
    <col min="7938" max="7938" width="1.7109375" customWidth="1"/>
    <col min="7939" max="7939" width="20.5703125" customWidth="1"/>
    <col min="7940" max="7940" width="8.7109375" customWidth="1"/>
    <col min="7941" max="7941" width="8.85546875" customWidth="1"/>
    <col min="7942" max="7942" width="1.7109375" customWidth="1"/>
    <col min="7943" max="7943" width="4.140625" customWidth="1"/>
    <col min="7944" max="7944" width="4.42578125" customWidth="1"/>
    <col min="7945" max="7945" width="10.140625" customWidth="1"/>
    <col min="7946" max="7946" width="3.85546875" customWidth="1"/>
    <col min="7947" max="7947" width="6" customWidth="1"/>
    <col min="7948" max="7948" width="8.42578125" customWidth="1"/>
    <col min="7949" max="7949" width="13.85546875" customWidth="1"/>
    <col min="7950" max="7950" width="6.42578125" customWidth="1"/>
    <col min="7951" max="7951" width="7" customWidth="1"/>
    <col min="7952" max="7952" width="3.85546875" customWidth="1"/>
    <col min="7953" max="7953" width="4.28515625" customWidth="1"/>
    <col min="7954" max="7954" width="1" customWidth="1"/>
    <col min="7955" max="7955" width="1.5703125" customWidth="1"/>
    <col min="7956" max="7956" width="10" customWidth="1"/>
    <col min="7957" max="7957" width="0.140625" customWidth="1"/>
    <col min="8193" max="8193" width="17.140625" customWidth="1"/>
    <col min="8194" max="8194" width="1.7109375" customWidth="1"/>
    <col min="8195" max="8195" width="20.5703125" customWidth="1"/>
    <col min="8196" max="8196" width="8.7109375" customWidth="1"/>
    <col min="8197" max="8197" width="8.85546875" customWidth="1"/>
    <col min="8198" max="8198" width="1.7109375" customWidth="1"/>
    <col min="8199" max="8199" width="4.140625" customWidth="1"/>
    <col min="8200" max="8200" width="4.42578125" customWidth="1"/>
    <col min="8201" max="8201" width="10.140625" customWidth="1"/>
    <col min="8202" max="8202" width="3.85546875" customWidth="1"/>
    <col min="8203" max="8203" width="6" customWidth="1"/>
    <col min="8204" max="8204" width="8.42578125" customWidth="1"/>
    <col min="8205" max="8205" width="13.85546875" customWidth="1"/>
    <col min="8206" max="8206" width="6.42578125" customWidth="1"/>
    <col min="8207" max="8207" width="7" customWidth="1"/>
    <col min="8208" max="8208" width="3.85546875" customWidth="1"/>
    <col min="8209" max="8209" width="4.28515625" customWidth="1"/>
    <col min="8210" max="8210" width="1" customWidth="1"/>
    <col min="8211" max="8211" width="1.5703125" customWidth="1"/>
    <col min="8212" max="8212" width="10" customWidth="1"/>
    <col min="8213" max="8213" width="0.140625" customWidth="1"/>
    <col min="8449" max="8449" width="17.140625" customWidth="1"/>
    <col min="8450" max="8450" width="1.7109375" customWidth="1"/>
    <col min="8451" max="8451" width="20.5703125" customWidth="1"/>
    <col min="8452" max="8452" width="8.7109375" customWidth="1"/>
    <col min="8453" max="8453" width="8.85546875" customWidth="1"/>
    <col min="8454" max="8454" width="1.7109375" customWidth="1"/>
    <col min="8455" max="8455" width="4.140625" customWidth="1"/>
    <col min="8456" max="8456" width="4.42578125" customWidth="1"/>
    <col min="8457" max="8457" width="10.140625" customWidth="1"/>
    <col min="8458" max="8458" width="3.85546875" customWidth="1"/>
    <col min="8459" max="8459" width="6" customWidth="1"/>
    <col min="8460" max="8460" width="8.42578125" customWidth="1"/>
    <col min="8461" max="8461" width="13.85546875" customWidth="1"/>
    <col min="8462" max="8462" width="6.42578125" customWidth="1"/>
    <col min="8463" max="8463" width="7" customWidth="1"/>
    <col min="8464" max="8464" width="3.85546875" customWidth="1"/>
    <col min="8465" max="8465" width="4.28515625" customWidth="1"/>
    <col min="8466" max="8466" width="1" customWidth="1"/>
    <col min="8467" max="8467" width="1.5703125" customWidth="1"/>
    <col min="8468" max="8468" width="10" customWidth="1"/>
    <col min="8469" max="8469" width="0.140625" customWidth="1"/>
    <col min="8705" max="8705" width="17.140625" customWidth="1"/>
    <col min="8706" max="8706" width="1.7109375" customWidth="1"/>
    <col min="8707" max="8707" width="20.5703125" customWidth="1"/>
    <col min="8708" max="8708" width="8.7109375" customWidth="1"/>
    <col min="8709" max="8709" width="8.85546875" customWidth="1"/>
    <col min="8710" max="8710" width="1.7109375" customWidth="1"/>
    <col min="8711" max="8711" width="4.140625" customWidth="1"/>
    <col min="8712" max="8712" width="4.42578125" customWidth="1"/>
    <col min="8713" max="8713" width="10.140625" customWidth="1"/>
    <col min="8714" max="8714" width="3.85546875" customWidth="1"/>
    <col min="8715" max="8715" width="6" customWidth="1"/>
    <col min="8716" max="8716" width="8.42578125" customWidth="1"/>
    <col min="8717" max="8717" width="13.85546875" customWidth="1"/>
    <col min="8718" max="8718" width="6.42578125" customWidth="1"/>
    <col min="8719" max="8719" width="7" customWidth="1"/>
    <col min="8720" max="8720" width="3.85546875" customWidth="1"/>
    <col min="8721" max="8721" width="4.28515625" customWidth="1"/>
    <col min="8722" max="8722" width="1" customWidth="1"/>
    <col min="8723" max="8723" width="1.5703125" customWidth="1"/>
    <col min="8724" max="8724" width="10" customWidth="1"/>
    <col min="8725" max="8725" width="0.140625" customWidth="1"/>
    <col min="8961" max="8961" width="17.140625" customWidth="1"/>
    <col min="8962" max="8962" width="1.7109375" customWidth="1"/>
    <col min="8963" max="8963" width="20.5703125" customWidth="1"/>
    <col min="8964" max="8964" width="8.7109375" customWidth="1"/>
    <col min="8965" max="8965" width="8.85546875" customWidth="1"/>
    <col min="8966" max="8966" width="1.7109375" customWidth="1"/>
    <col min="8967" max="8967" width="4.140625" customWidth="1"/>
    <col min="8968" max="8968" width="4.42578125" customWidth="1"/>
    <col min="8969" max="8969" width="10.140625" customWidth="1"/>
    <col min="8970" max="8970" width="3.85546875" customWidth="1"/>
    <col min="8971" max="8971" width="6" customWidth="1"/>
    <col min="8972" max="8972" width="8.42578125" customWidth="1"/>
    <col min="8973" max="8973" width="13.85546875" customWidth="1"/>
    <col min="8974" max="8974" width="6.42578125" customWidth="1"/>
    <col min="8975" max="8975" width="7" customWidth="1"/>
    <col min="8976" max="8976" width="3.85546875" customWidth="1"/>
    <col min="8977" max="8977" width="4.28515625" customWidth="1"/>
    <col min="8978" max="8978" width="1" customWidth="1"/>
    <col min="8979" max="8979" width="1.5703125" customWidth="1"/>
    <col min="8980" max="8980" width="10" customWidth="1"/>
    <col min="8981" max="8981" width="0.140625" customWidth="1"/>
    <col min="9217" max="9217" width="17.140625" customWidth="1"/>
    <col min="9218" max="9218" width="1.7109375" customWidth="1"/>
    <col min="9219" max="9219" width="20.5703125" customWidth="1"/>
    <col min="9220" max="9220" width="8.7109375" customWidth="1"/>
    <col min="9221" max="9221" width="8.85546875" customWidth="1"/>
    <col min="9222" max="9222" width="1.7109375" customWidth="1"/>
    <col min="9223" max="9223" width="4.140625" customWidth="1"/>
    <col min="9224" max="9224" width="4.42578125" customWidth="1"/>
    <col min="9225" max="9225" width="10.140625" customWidth="1"/>
    <col min="9226" max="9226" width="3.85546875" customWidth="1"/>
    <col min="9227" max="9227" width="6" customWidth="1"/>
    <col min="9228" max="9228" width="8.42578125" customWidth="1"/>
    <col min="9229" max="9229" width="13.85546875" customWidth="1"/>
    <col min="9230" max="9230" width="6.42578125" customWidth="1"/>
    <col min="9231" max="9231" width="7" customWidth="1"/>
    <col min="9232" max="9232" width="3.85546875" customWidth="1"/>
    <col min="9233" max="9233" width="4.28515625" customWidth="1"/>
    <col min="9234" max="9234" width="1" customWidth="1"/>
    <col min="9235" max="9235" width="1.5703125" customWidth="1"/>
    <col min="9236" max="9236" width="10" customWidth="1"/>
    <col min="9237" max="9237" width="0.140625" customWidth="1"/>
    <col min="9473" max="9473" width="17.140625" customWidth="1"/>
    <col min="9474" max="9474" width="1.7109375" customWidth="1"/>
    <col min="9475" max="9475" width="20.5703125" customWidth="1"/>
    <col min="9476" max="9476" width="8.7109375" customWidth="1"/>
    <col min="9477" max="9477" width="8.85546875" customWidth="1"/>
    <col min="9478" max="9478" width="1.7109375" customWidth="1"/>
    <col min="9479" max="9479" width="4.140625" customWidth="1"/>
    <col min="9480" max="9480" width="4.42578125" customWidth="1"/>
    <col min="9481" max="9481" width="10.140625" customWidth="1"/>
    <col min="9482" max="9482" width="3.85546875" customWidth="1"/>
    <col min="9483" max="9483" width="6" customWidth="1"/>
    <col min="9484" max="9484" width="8.42578125" customWidth="1"/>
    <col min="9485" max="9485" width="13.85546875" customWidth="1"/>
    <col min="9486" max="9486" width="6.42578125" customWidth="1"/>
    <col min="9487" max="9487" width="7" customWidth="1"/>
    <col min="9488" max="9488" width="3.85546875" customWidth="1"/>
    <col min="9489" max="9489" width="4.28515625" customWidth="1"/>
    <col min="9490" max="9490" width="1" customWidth="1"/>
    <col min="9491" max="9491" width="1.5703125" customWidth="1"/>
    <col min="9492" max="9492" width="10" customWidth="1"/>
    <col min="9493" max="9493" width="0.140625" customWidth="1"/>
    <col min="9729" max="9729" width="17.140625" customWidth="1"/>
    <col min="9730" max="9730" width="1.7109375" customWidth="1"/>
    <col min="9731" max="9731" width="20.5703125" customWidth="1"/>
    <col min="9732" max="9732" width="8.7109375" customWidth="1"/>
    <col min="9733" max="9733" width="8.85546875" customWidth="1"/>
    <col min="9734" max="9734" width="1.7109375" customWidth="1"/>
    <col min="9735" max="9735" width="4.140625" customWidth="1"/>
    <col min="9736" max="9736" width="4.42578125" customWidth="1"/>
    <col min="9737" max="9737" width="10.140625" customWidth="1"/>
    <col min="9738" max="9738" width="3.85546875" customWidth="1"/>
    <col min="9739" max="9739" width="6" customWidth="1"/>
    <col min="9740" max="9740" width="8.42578125" customWidth="1"/>
    <col min="9741" max="9741" width="13.85546875" customWidth="1"/>
    <col min="9742" max="9742" width="6.42578125" customWidth="1"/>
    <col min="9743" max="9743" width="7" customWidth="1"/>
    <col min="9744" max="9744" width="3.85546875" customWidth="1"/>
    <col min="9745" max="9745" width="4.28515625" customWidth="1"/>
    <col min="9746" max="9746" width="1" customWidth="1"/>
    <col min="9747" max="9747" width="1.5703125" customWidth="1"/>
    <col min="9748" max="9748" width="10" customWidth="1"/>
    <col min="9749" max="9749" width="0.140625" customWidth="1"/>
    <col min="9985" max="9985" width="17.140625" customWidth="1"/>
    <col min="9986" max="9986" width="1.7109375" customWidth="1"/>
    <col min="9987" max="9987" width="20.5703125" customWidth="1"/>
    <col min="9988" max="9988" width="8.7109375" customWidth="1"/>
    <col min="9989" max="9989" width="8.85546875" customWidth="1"/>
    <col min="9990" max="9990" width="1.7109375" customWidth="1"/>
    <col min="9991" max="9991" width="4.140625" customWidth="1"/>
    <col min="9992" max="9992" width="4.42578125" customWidth="1"/>
    <col min="9993" max="9993" width="10.140625" customWidth="1"/>
    <col min="9994" max="9994" width="3.85546875" customWidth="1"/>
    <col min="9995" max="9995" width="6" customWidth="1"/>
    <col min="9996" max="9996" width="8.42578125" customWidth="1"/>
    <col min="9997" max="9997" width="13.85546875" customWidth="1"/>
    <col min="9998" max="9998" width="6.42578125" customWidth="1"/>
    <col min="9999" max="9999" width="7" customWidth="1"/>
    <col min="10000" max="10000" width="3.85546875" customWidth="1"/>
    <col min="10001" max="10001" width="4.28515625" customWidth="1"/>
    <col min="10002" max="10002" width="1" customWidth="1"/>
    <col min="10003" max="10003" width="1.5703125" customWidth="1"/>
    <col min="10004" max="10004" width="10" customWidth="1"/>
    <col min="10005" max="10005" width="0.140625" customWidth="1"/>
    <col min="10241" max="10241" width="17.140625" customWidth="1"/>
    <col min="10242" max="10242" width="1.7109375" customWidth="1"/>
    <col min="10243" max="10243" width="20.5703125" customWidth="1"/>
    <col min="10244" max="10244" width="8.7109375" customWidth="1"/>
    <col min="10245" max="10245" width="8.85546875" customWidth="1"/>
    <col min="10246" max="10246" width="1.7109375" customWidth="1"/>
    <col min="10247" max="10247" width="4.140625" customWidth="1"/>
    <col min="10248" max="10248" width="4.42578125" customWidth="1"/>
    <col min="10249" max="10249" width="10.140625" customWidth="1"/>
    <col min="10250" max="10250" width="3.85546875" customWidth="1"/>
    <col min="10251" max="10251" width="6" customWidth="1"/>
    <col min="10252" max="10252" width="8.42578125" customWidth="1"/>
    <col min="10253" max="10253" width="13.85546875" customWidth="1"/>
    <col min="10254" max="10254" width="6.42578125" customWidth="1"/>
    <col min="10255" max="10255" width="7" customWidth="1"/>
    <col min="10256" max="10256" width="3.85546875" customWidth="1"/>
    <col min="10257" max="10257" width="4.28515625" customWidth="1"/>
    <col min="10258" max="10258" width="1" customWidth="1"/>
    <col min="10259" max="10259" width="1.5703125" customWidth="1"/>
    <col min="10260" max="10260" width="10" customWidth="1"/>
    <col min="10261" max="10261" width="0.140625" customWidth="1"/>
    <col min="10497" max="10497" width="17.140625" customWidth="1"/>
    <col min="10498" max="10498" width="1.7109375" customWidth="1"/>
    <col min="10499" max="10499" width="20.5703125" customWidth="1"/>
    <col min="10500" max="10500" width="8.7109375" customWidth="1"/>
    <col min="10501" max="10501" width="8.85546875" customWidth="1"/>
    <col min="10502" max="10502" width="1.7109375" customWidth="1"/>
    <col min="10503" max="10503" width="4.140625" customWidth="1"/>
    <col min="10504" max="10504" width="4.42578125" customWidth="1"/>
    <col min="10505" max="10505" width="10.140625" customWidth="1"/>
    <col min="10506" max="10506" width="3.85546875" customWidth="1"/>
    <col min="10507" max="10507" width="6" customWidth="1"/>
    <col min="10508" max="10508" width="8.42578125" customWidth="1"/>
    <col min="10509" max="10509" width="13.85546875" customWidth="1"/>
    <col min="10510" max="10510" width="6.42578125" customWidth="1"/>
    <col min="10511" max="10511" width="7" customWidth="1"/>
    <col min="10512" max="10512" width="3.85546875" customWidth="1"/>
    <col min="10513" max="10513" width="4.28515625" customWidth="1"/>
    <col min="10514" max="10514" width="1" customWidth="1"/>
    <col min="10515" max="10515" width="1.5703125" customWidth="1"/>
    <col min="10516" max="10516" width="10" customWidth="1"/>
    <col min="10517" max="10517" width="0.140625" customWidth="1"/>
    <col min="10753" max="10753" width="17.140625" customWidth="1"/>
    <col min="10754" max="10754" width="1.7109375" customWidth="1"/>
    <col min="10755" max="10755" width="20.5703125" customWidth="1"/>
    <col min="10756" max="10756" width="8.7109375" customWidth="1"/>
    <col min="10757" max="10757" width="8.85546875" customWidth="1"/>
    <col min="10758" max="10758" width="1.7109375" customWidth="1"/>
    <col min="10759" max="10759" width="4.140625" customWidth="1"/>
    <col min="10760" max="10760" width="4.42578125" customWidth="1"/>
    <col min="10761" max="10761" width="10.140625" customWidth="1"/>
    <col min="10762" max="10762" width="3.85546875" customWidth="1"/>
    <col min="10763" max="10763" width="6" customWidth="1"/>
    <col min="10764" max="10764" width="8.42578125" customWidth="1"/>
    <col min="10765" max="10765" width="13.85546875" customWidth="1"/>
    <col min="10766" max="10766" width="6.42578125" customWidth="1"/>
    <col min="10767" max="10767" width="7" customWidth="1"/>
    <col min="10768" max="10768" width="3.85546875" customWidth="1"/>
    <col min="10769" max="10769" width="4.28515625" customWidth="1"/>
    <col min="10770" max="10770" width="1" customWidth="1"/>
    <col min="10771" max="10771" width="1.5703125" customWidth="1"/>
    <col min="10772" max="10772" width="10" customWidth="1"/>
    <col min="10773" max="10773" width="0.140625" customWidth="1"/>
    <col min="11009" max="11009" width="17.140625" customWidth="1"/>
    <col min="11010" max="11010" width="1.7109375" customWidth="1"/>
    <col min="11011" max="11011" width="20.5703125" customWidth="1"/>
    <col min="11012" max="11012" width="8.7109375" customWidth="1"/>
    <col min="11013" max="11013" width="8.85546875" customWidth="1"/>
    <col min="11014" max="11014" width="1.7109375" customWidth="1"/>
    <col min="11015" max="11015" width="4.140625" customWidth="1"/>
    <col min="11016" max="11016" width="4.42578125" customWidth="1"/>
    <col min="11017" max="11017" width="10.140625" customWidth="1"/>
    <col min="11018" max="11018" width="3.85546875" customWidth="1"/>
    <col min="11019" max="11019" width="6" customWidth="1"/>
    <col min="11020" max="11020" width="8.42578125" customWidth="1"/>
    <col min="11021" max="11021" width="13.85546875" customWidth="1"/>
    <col min="11022" max="11022" width="6.42578125" customWidth="1"/>
    <col min="11023" max="11023" width="7" customWidth="1"/>
    <col min="11024" max="11024" width="3.85546875" customWidth="1"/>
    <col min="11025" max="11025" width="4.28515625" customWidth="1"/>
    <col min="11026" max="11026" width="1" customWidth="1"/>
    <col min="11027" max="11027" width="1.5703125" customWidth="1"/>
    <col min="11028" max="11028" width="10" customWidth="1"/>
    <col min="11029" max="11029" width="0.140625" customWidth="1"/>
    <col min="11265" max="11265" width="17.140625" customWidth="1"/>
    <col min="11266" max="11266" width="1.7109375" customWidth="1"/>
    <col min="11267" max="11267" width="20.5703125" customWidth="1"/>
    <col min="11268" max="11268" width="8.7109375" customWidth="1"/>
    <col min="11269" max="11269" width="8.85546875" customWidth="1"/>
    <col min="11270" max="11270" width="1.7109375" customWidth="1"/>
    <col min="11271" max="11271" width="4.140625" customWidth="1"/>
    <col min="11272" max="11272" width="4.42578125" customWidth="1"/>
    <col min="11273" max="11273" width="10.140625" customWidth="1"/>
    <col min="11274" max="11274" width="3.85546875" customWidth="1"/>
    <col min="11275" max="11275" width="6" customWidth="1"/>
    <col min="11276" max="11276" width="8.42578125" customWidth="1"/>
    <col min="11277" max="11277" width="13.85546875" customWidth="1"/>
    <col min="11278" max="11278" width="6.42578125" customWidth="1"/>
    <col min="11279" max="11279" width="7" customWidth="1"/>
    <col min="11280" max="11280" width="3.85546875" customWidth="1"/>
    <col min="11281" max="11281" width="4.28515625" customWidth="1"/>
    <col min="11282" max="11282" width="1" customWidth="1"/>
    <col min="11283" max="11283" width="1.5703125" customWidth="1"/>
    <col min="11284" max="11284" width="10" customWidth="1"/>
    <col min="11285" max="11285" width="0.140625" customWidth="1"/>
    <col min="11521" max="11521" width="17.140625" customWidth="1"/>
    <col min="11522" max="11522" width="1.7109375" customWidth="1"/>
    <col min="11523" max="11523" width="20.5703125" customWidth="1"/>
    <col min="11524" max="11524" width="8.7109375" customWidth="1"/>
    <col min="11525" max="11525" width="8.85546875" customWidth="1"/>
    <col min="11526" max="11526" width="1.7109375" customWidth="1"/>
    <col min="11527" max="11527" width="4.140625" customWidth="1"/>
    <col min="11528" max="11528" width="4.42578125" customWidth="1"/>
    <col min="11529" max="11529" width="10.140625" customWidth="1"/>
    <col min="11530" max="11530" width="3.85546875" customWidth="1"/>
    <col min="11531" max="11531" width="6" customWidth="1"/>
    <col min="11532" max="11532" width="8.42578125" customWidth="1"/>
    <col min="11533" max="11533" width="13.85546875" customWidth="1"/>
    <col min="11534" max="11534" width="6.42578125" customWidth="1"/>
    <col min="11535" max="11535" width="7" customWidth="1"/>
    <col min="11536" max="11536" width="3.85546875" customWidth="1"/>
    <col min="11537" max="11537" width="4.28515625" customWidth="1"/>
    <col min="11538" max="11538" width="1" customWidth="1"/>
    <col min="11539" max="11539" width="1.5703125" customWidth="1"/>
    <col min="11540" max="11540" width="10" customWidth="1"/>
    <col min="11541" max="11541" width="0.140625" customWidth="1"/>
    <col min="11777" max="11777" width="17.140625" customWidth="1"/>
    <col min="11778" max="11778" width="1.7109375" customWidth="1"/>
    <col min="11779" max="11779" width="20.5703125" customWidth="1"/>
    <col min="11780" max="11780" width="8.7109375" customWidth="1"/>
    <col min="11781" max="11781" width="8.85546875" customWidth="1"/>
    <col min="11782" max="11782" width="1.7109375" customWidth="1"/>
    <col min="11783" max="11783" width="4.140625" customWidth="1"/>
    <col min="11784" max="11784" width="4.42578125" customWidth="1"/>
    <col min="11785" max="11785" width="10.140625" customWidth="1"/>
    <col min="11786" max="11786" width="3.85546875" customWidth="1"/>
    <col min="11787" max="11787" width="6" customWidth="1"/>
    <col min="11788" max="11788" width="8.42578125" customWidth="1"/>
    <col min="11789" max="11789" width="13.85546875" customWidth="1"/>
    <col min="11790" max="11790" width="6.42578125" customWidth="1"/>
    <col min="11791" max="11791" width="7" customWidth="1"/>
    <col min="11792" max="11792" width="3.85546875" customWidth="1"/>
    <col min="11793" max="11793" width="4.28515625" customWidth="1"/>
    <col min="11794" max="11794" width="1" customWidth="1"/>
    <col min="11795" max="11795" width="1.5703125" customWidth="1"/>
    <col min="11796" max="11796" width="10" customWidth="1"/>
    <col min="11797" max="11797" width="0.140625" customWidth="1"/>
    <col min="12033" max="12033" width="17.140625" customWidth="1"/>
    <col min="12034" max="12034" width="1.7109375" customWidth="1"/>
    <col min="12035" max="12035" width="20.5703125" customWidth="1"/>
    <col min="12036" max="12036" width="8.7109375" customWidth="1"/>
    <col min="12037" max="12037" width="8.85546875" customWidth="1"/>
    <col min="12038" max="12038" width="1.7109375" customWidth="1"/>
    <col min="12039" max="12039" width="4.140625" customWidth="1"/>
    <col min="12040" max="12040" width="4.42578125" customWidth="1"/>
    <col min="12041" max="12041" width="10.140625" customWidth="1"/>
    <col min="12042" max="12042" width="3.85546875" customWidth="1"/>
    <col min="12043" max="12043" width="6" customWidth="1"/>
    <col min="12044" max="12044" width="8.42578125" customWidth="1"/>
    <col min="12045" max="12045" width="13.85546875" customWidth="1"/>
    <col min="12046" max="12046" width="6.42578125" customWidth="1"/>
    <col min="12047" max="12047" width="7" customWidth="1"/>
    <col min="12048" max="12048" width="3.85546875" customWidth="1"/>
    <col min="12049" max="12049" width="4.28515625" customWidth="1"/>
    <col min="12050" max="12050" width="1" customWidth="1"/>
    <col min="12051" max="12051" width="1.5703125" customWidth="1"/>
    <col min="12052" max="12052" width="10" customWidth="1"/>
    <col min="12053" max="12053" width="0.140625" customWidth="1"/>
    <col min="12289" max="12289" width="17.140625" customWidth="1"/>
    <col min="12290" max="12290" width="1.7109375" customWidth="1"/>
    <col min="12291" max="12291" width="20.5703125" customWidth="1"/>
    <col min="12292" max="12292" width="8.7109375" customWidth="1"/>
    <col min="12293" max="12293" width="8.85546875" customWidth="1"/>
    <col min="12294" max="12294" width="1.7109375" customWidth="1"/>
    <col min="12295" max="12295" width="4.140625" customWidth="1"/>
    <col min="12296" max="12296" width="4.42578125" customWidth="1"/>
    <col min="12297" max="12297" width="10.140625" customWidth="1"/>
    <col min="12298" max="12298" width="3.85546875" customWidth="1"/>
    <col min="12299" max="12299" width="6" customWidth="1"/>
    <col min="12300" max="12300" width="8.42578125" customWidth="1"/>
    <col min="12301" max="12301" width="13.85546875" customWidth="1"/>
    <col min="12302" max="12302" width="6.42578125" customWidth="1"/>
    <col min="12303" max="12303" width="7" customWidth="1"/>
    <col min="12304" max="12304" width="3.85546875" customWidth="1"/>
    <col min="12305" max="12305" width="4.28515625" customWidth="1"/>
    <col min="12306" max="12306" width="1" customWidth="1"/>
    <col min="12307" max="12307" width="1.5703125" customWidth="1"/>
    <col min="12308" max="12308" width="10" customWidth="1"/>
    <col min="12309" max="12309" width="0.140625" customWidth="1"/>
    <col min="12545" max="12545" width="17.140625" customWidth="1"/>
    <col min="12546" max="12546" width="1.7109375" customWidth="1"/>
    <col min="12547" max="12547" width="20.5703125" customWidth="1"/>
    <col min="12548" max="12548" width="8.7109375" customWidth="1"/>
    <col min="12549" max="12549" width="8.85546875" customWidth="1"/>
    <col min="12550" max="12550" width="1.7109375" customWidth="1"/>
    <col min="12551" max="12551" width="4.140625" customWidth="1"/>
    <col min="12552" max="12552" width="4.42578125" customWidth="1"/>
    <col min="12553" max="12553" width="10.140625" customWidth="1"/>
    <col min="12554" max="12554" width="3.85546875" customWidth="1"/>
    <col min="12555" max="12555" width="6" customWidth="1"/>
    <col min="12556" max="12556" width="8.42578125" customWidth="1"/>
    <col min="12557" max="12557" width="13.85546875" customWidth="1"/>
    <col min="12558" max="12558" width="6.42578125" customWidth="1"/>
    <col min="12559" max="12559" width="7" customWidth="1"/>
    <col min="12560" max="12560" width="3.85546875" customWidth="1"/>
    <col min="12561" max="12561" width="4.28515625" customWidth="1"/>
    <col min="12562" max="12562" width="1" customWidth="1"/>
    <col min="12563" max="12563" width="1.5703125" customWidth="1"/>
    <col min="12564" max="12564" width="10" customWidth="1"/>
    <col min="12565" max="12565" width="0.140625" customWidth="1"/>
    <col min="12801" max="12801" width="17.140625" customWidth="1"/>
    <col min="12802" max="12802" width="1.7109375" customWidth="1"/>
    <col min="12803" max="12803" width="20.5703125" customWidth="1"/>
    <col min="12804" max="12804" width="8.7109375" customWidth="1"/>
    <col min="12805" max="12805" width="8.85546875" customWidth="1"/>
    <col min="12806" max="12806" width="1.7109375" customWidth="1"/>
    <col min="12807" max="12807" width="4.140625" customWidth="1"/>
    <col min="12808" max="12808" width="4.42578125" customWidth="1"/>
    <col min="12809" max="12809" width="10.140625" customWidth="1"/>
    <col min="12810" max="12810" width="3.85546875" customWidth="1"/>
    <col min="12811" max="12811" width="6" customWidth="1"/>
    <col min="12812" max="12812" width="8.42578125" customWidth="1"/>
    <col min="12813" max="12813" width="13.85546875" customWidth="1"/>
    <col min="12814" max="12814" width="6.42578125" customWidth="1"/>
    <col min="12815" max="12815" width="7" customWidth="1"/>
    <col min="12816" max="12816" width="3.85546875" customWidth="1"/>
    <col min="12817" max="12817" width="4.28515625" customWidth="1"/>
    <col min="12818" max="12818" width="1" customWidth="1"/>
    <col min="12819" max="12819" width="1.5703125" customWidth="1"/>
    <col min="12820" max="12820" width="10" customWidth="1"/>
    <col min="12821" max="12821" width="0.140625" customWidth="1"/>
    <col min="13057" max="13057" width="17.140625" customWidth="1"/>
    <col min="13058" max="13058" width="1.7109375" customWidth="1"/>
    <col min="13059" max="13059" width="20.5703125" customWidth="1"/>
    <col min="13060" max="13060" width="8.7109375" customWidth="1"/>
    <col min="13061" max="13061" width="8.85546875" customWidth="1"/>
    <col min="13062" max="13062" width="1.7109375" customWidth="1"/>
    <col min="13063" max="13063" width="4.140625" customWidth="1"/>
    <col min="13064" max="13064" width="4.42578125" customWidth="1"/>
    <col min="13065" max="13065" width="10.140625" customWidth="1"/>
    <col min="13066" max="13066" width="3.85546875" customWidth="1"/>
    <col min="13067" max="13067" width="6" customWidth="1"/>
    <col min="13068" max="13068" width="8.42578125" customWidth="1"/>
    <col min="13069" max="13069" width="13.85546875" customWidth="1"/>
    <col min="13070" max="13070" width="6.42578125" customWidth="1"/>
    <col min="13071" max="13071" width="7" customWidth="1"/>
    <col min="13072" max="13072" width="3.85546875" customWidth="1"/>
    <col min="13073" max="13073" width="4.28515625" customWidth="1"/>
    <col min="13074" max="13074" width="1" customWidth="1"/>
    <col min="13075" max="13075" width="1.5703125" customWidth="1"/>
    <col min="13076" max="13076" width="10" customWidth="1"/>
    <col min="13077" max="13077" width="0.140625" customWidth="1"/>
    <col min="13313" max="13313" width="17.140625" customWidth="1"/>
    <col min="13314" max="13314" width="1.7109375" customWidth="1"/>
    <col min="13315" max="13315" width="20.5703125" customWidth="1"/>
    <col min="13316" max="13316" width="8.7109375" customWidth="1"/>
    <col min="13317" max="13317" width="8.85546875" customWidth="1"/>
    <col min="13318" max="13318" width="1.7109375" customWidth="1"/>
    <col min="13319" max="13319" width="4.140625" customWidth="1"/>
    <col min="13320" max="13320" width="4.42578125" customWidth="1"/>
    <col min="13321" max="13321" width="10.140625" customWidth="1"/>
    <col min="13322" max="13322" width="3.85546875" customWidth="1"/>
    <col min="13323" max="13323" width="6" customWidth="1"/>
    <col min="13324" max="13324" width="8.42578125" customWidth="1"/>
    <col min="13325" max="13325" width="13.85546875" customWidth="1"/>
    <col min="13326" max="13326" width="6.42578125" customWidth="1"/>
    <col min="13327" max="13327" width="7" customWidth="1"/>
    <col min="13328" max="13328" width="3.85546875" customWidth="1"/>
    <col min="13329" max="13329" width="4.28515625" customWidth="1"/>
    <col min="13330" max="13330" width="1" customWidth="1"/>
    <col min="13331" max="13331" width="1.5703125" customWidth="1"/>
    <col min="13332" max="13332" width="10" customWidth="1"/>
    <col min="13333" max="13333" width="0.140625" customWidth="1"/>
    <col min="13569" max="13569" width="17.140625" customWidth="1"/>
    <col min="13570" max="13570" width="1.7109375" customWidth="1"/>
    <col min="13571" max="13571" width="20.5703125" customWidth="1"/>
    <col min="13572" max="13572" width="8.7109375" customWidth="1"/>
    <col min="13573" max="13573" width="8.85546875" customWidth="1"/>
    <col min="13574" max="13574" width="1.7109375" customWidth="1"/>
    <col min="13575" max="13575" width="4.140625" customWidth="1"/>
    <col min="13576" max="13576" width="4.42578125" customWidth="1"/>
    <col min="13577" max="13577" width="10.140625" customWidth="1"/>
    <col min="13578" max="13578" width="3.85546875" customWidth="1"/>
    <col min="13579" max="13579" width="6" customWidth="1"/>
    <col min="13580" max="13580" width="8.42578125" customWidth="1"/>
    <col min="13581" max="13581" width="13.85546875" customWidth="1"/>
    <col min="13582" max="13582" width="6.42578125" customWidth="1"/>
    <col min="13583" max="13583" width="7" customWidth="1"/>
    <col min="13584" max="13584" width="3.85546875" customWidth="1"/>
    <col min="13585" max="13585" width="4.28515625" customWidth="1"/>
    <col min="13586" max="13586" width="1" customWidth="1"/>
    <col min="13587" max="13587" width="1.5703125" customWidth="1"/>
    <col min="13588" max="13588" width="10" customWidth="1"/>
    <col min="13589" max="13589" width="0.140625" customWidth="1"/>
    <col min="13825" max="13825" width="17.140625" customWidth="1"/>
    <col min="13826" max="13826" width="1.7109375" customWidth="1"/>
    <col min="13827" max="13827" width="20.5703125" customWidth="1"/>
    <col min="13828" max="13828" width="8.7109375" customWidth="1"/>
    <col min="13829" max="13829" width="8.85546875" customWidth="1"/>
    <col min="13830" max="13830" width="1.7109375" customWidth="1"/>
    <col min="13831" max="13831" width="4.140625" customWidth="1"/>
    <col min="13832" max="13832" width="4.42578125" customWidth="1"/>
    <col min="13833" max="13833" width="10.140625" customWidth="1"/>
    <col min="13834" max="13834" width="3.85546875" customWidth="1"/>
    <col min="13835" max="13835" width="6" customWidth="1"/>
    <col min="13836" max="13836" width="8.42578125" customWidth="1"/>
    <col min="13837" max="13837" width="13.85546875" customWidth="1"/>
    <col min="13838" max="13838" width="6.42578125" customWidth="1"/>
    <col min="13839" max="13839" width="7" customWidth="1"/>
    <col min="13840" max="13840" width="3.85546875" customWidth="1"/>
    <col min="13841" max="13841" width="4.28515625" customWidth="1"/>
    <col min="13842" max="13842" width="1" customWidth="1"/>
    <col min="13843" max="13843" width="1.5703125" customWidth="1"/>
    <col min="13844" max="13844" width="10" customWidth="1"/>
    <col min="13845" max="13845" width="0.140625" customWidth="1"/>
    <col min="14081" max="14081" width="17.140625" customWidth="1"/>
    <col min="14082" max="14082" width="1.7109375" customWidth="1"/>
    <col min="14083" max="14083" width="20.5703125" customWidth="1"/>
    <col min="14084" max="14084" width="8.7109375" customWidth="1"/>
    <col min="14085" max="14085" width="8.85546875" customWidth="1"/>
    <col min="14086" max="14086" width="1.7109375" customWidth="1"/>
    <col min="14087" max="14087" width="4.140625" customWidth="1"/>
    <col min="14088" max="14088" width="4.42578125" customWidth="1"/>
    <col min="14089" max="14089" width="10.140625" customWidth="1"/>
    <col min="14090" max="14090" width="3.85546875" customWidth="1"/>
    <col min="14091" max="14091" width="6" customWidth="1"/>
    <col min="14092" max="14092" width="8.42578125" customWidth="1"/>
    <col min="14093" max="14093" width="13.85546875" customWidth="1"/>
    <col min="14094" max="14094" width="6.42578125" customWidth="1"/>
    <col min="14095" max="14095" width="7" customWidth="1"/>
    <col min="14096" max="14096" width="3.85546875" customWidth="1"/>
    <col min="14097" max="14097" width="4.28515625" customWidth="1"/>
    <col min="14098" max="14098" width="1" customWidth="1"/>
    <col min="14099" max="14099" width="1.5703125" customWidth="1"/>
    <col min="14100" max="14100" width="10" customWidth="1"/>
    <col min="14101" max="14101" width="0.140625" customWidth="1"/>
    <col min="14337" max="14337" width="17.140625" customWidth="1"/>
    <col min="14338" max="14338" width="1.7109375" customWidth="1"/>
    <col min="14339" max="14339" width="20.5703125" customWidth="1"/>
    <col min="14340" max="14340" width="8.7109375" customWidth="1"/>
    <col min="14341" max="14341" width="8.85546875" customWidth="1"/>
    <col min="14342" max="14342" width="1.7109375" customWidth="1"/>
    <col min="14343" max="14343" width="4.140625" customWidth="1"/>
    <col min="14344" max="14344" width="4.42578125" customWidth="1"/>
    <col min="14345" max="14345" width="10.140625" customWidth="1"/>
    <col min="14346" max="14346" width="3.85546875" customWidth="1"/>
    <col min="14347" max="14347" width="6" customWidth="1"/>
    <col min="14348" max="14348" width="8.42578125" customWidth="1"/>
    <col min="14349" max="14349" width="13.85546875" customWidth="1"/>
    <col min="14350" max="14350" width="6.42578125" customWidth="1"/>
    <col min="14351" max="14351" width="7" customWidth="1"/>
    <col min="14352" max="14352" width="3.85546875" customWidth="1"/>
    <col min="14353" max="14353" width="4.28515625" customWidth="1"/>
    <col min="14354" max="14354" width="1" customWidth="1"/>
    <col min="14355" max="14355" width="1.5703125" customWidth="1"/>
    <col min="14356" max="14356" width="10" customWidth="1"/>
    <col min="14357" max="14357" width="0.140625" customWidth="1"/>
    <col min="14593" max="14593" width="17.140625" customWidth="1"/>
    <col min="14594" max="14594" width="1.7109375" customWidth="1"/>
    <col min="14595" max="14595" width="20.5703125" customWidth="1"/>
    <col min="14596" max="14596" width="8.7109375" customWidth="1"/>
    <col min="14597" max="14597" width="8.85546875" customWidth="1"/>
    <col min="14598" max="14598" width="1.7109375" customWidth="1"/>
    <col min="14599" max="14599" width="4.140625" customWidth="1"/>
    <col min="14600" max="14600" width="4.42578125" customWidth="1"/>
    <col min="14601" max="14601" width="10.140625" customWidth="1"/>
    <col min="14602" max="14602" width="3.85546875" customWidth="1"/>
    <col min="14603" max="14603" width="6" customWidth="1"/>
    <col min="14604" max="14604" width="8.42578125" customWidth="1"/>
    <col min="14605" max="14605" width="13.85546875" customWidth="1"/>
    <col min="14606" max="14606" width="6.42578125" customWidth="1"/>
    <col min="14607" max="14607" width="7" customWidth="1"/>
    <col min="14608" max="14608" width="3.85546875" customWidth="1"/>
    <col min="14609" max="14609" width="4.28515625" customWidth="1"/>
    <col min="14610" max="14610" width="1" customWidth="1"/>
    <col min="14611" max="14611" width="1.5703125" customWidth="1"/>
    <col min="14612" max="14612" width="10" customWidth="1"/>
    <col min="14613" max="14613" width="0.140625" customWidth="1"/>
    <col min="14849" max="14849" width="17.140625" customWidth="1"/>
    <col min="14850" max="14850" width="1.7109375" customWidth="1"/>
    <col min="14851" max="14851" width="20.5703125" customWidth="1"/>
    <col min="14852" max="14852" width="8.7109375" customWidth="1"/>
    <col min="14853" max="14853" width="8.85546875" customWidth="1"/>
    <col min="14854" max="14854" width="1.7109375" customWidth="1"/>
    <col min="14855" max="14855" width="4.140625" customWidth="1"/>
    <col min="14856" max="14856" width="4.42578125" customWidth="1"/>
    <col min="14857" max="14857" width="10.140625" customWidth="1"/>
    <col min="14858" max="14858" width="3.85546875" customWidth="1"/>
    <col min="14859" max="14859" width="6" customWidth="1"/>
    <col min="14860" max="14860" width="8.42578125" customWidth="1"/>
    <col min="14861" max="14861" width="13.85546875" customWidth="1"/>
    <col min="14862" max="14862" width="6.42578125" customWidth="1"/>
    <col min="14863" max="14863" width="7" customWidth="1"/>
    <col min="14864" max="14864" width="3.85546875" customWidth="1"/>
    <col min="14865" max="14865" width="4.28515625" customWidth="1"/>
    <col min="14866" max="14866" width="1" customWidth="1"/>
    <col min="14867" max="14867" width="1.5703125" customWidth="1"/>
    <col min="14868" max="14868" width="10" customWidth="1"/>
    <col min="14869" max="14869" width="0.140625" customWidth="1"/>
    <col min="15105" max="15105" width="17.140625" customWidth="1"/>
    <col min="15106" max="15106" width="1.7109375" customWidth="1"/>
    <col min="15107" max="15107" width="20.5703125" customWidth="1"/>
    <col min="15108" max="15108" width="8.7109375" customWidth="1"/>
    <col min="15109" max="15109" width="8.85546875" customWidth="1"/>
    <col min="15110" max="15110" width="1.7109375" customWidth="1"/>
    <col min="15111" max="15111" width="4.140625" customWidth="1"/>
    <col min="15112" max="15112" width="4.42578125" customWidth="1"/>
    <col min="15113" max="15113" width="10.140625" customWidth="1"/>
    <col min="15114" max="15114" width="3.85546875" customWidth="1"/>
    <col min="15115" max="15115" width="6" customWidth="1"/>
    <col min="15116" max="15116" width="8.42578125" customWidth="1"/>
    <col min="15117" max="15117" width="13.85546875" customWidth="1"/>
    <col min="15118" max="15118" width="6.42578125" customWidth="1"/>
    <col min="15119" max="15119" width="7" customWidth="1"/>
    <col min="15120" max="15120" width="3.85546875" customWidth="1"/>
    <col min="15121" max="15121" width="4.28515625" customWidth="1"/>
    <col min="15122" max="15122" width="1" customWidth="1"/>
    <col min="15123" max="15123" width="1.5703125" customWidth="1"/>
    <col min="15124" max="15124" width="10" customWidth="1"/>
    <col min="15125" max="15125" width="0.140625" customWidth="1"/>
    <col min="15361" max="15361" width="17.140625" customWidth="1"/>
    <col min="15362" max="15362" width="1.7109375" customWidth="1"/>
    <col min="15363" max="15363" width="20.5703125" customWidth="1"/>
    <col min="15364" max="15364" width="8.7109375" customWidth="1"/>
    <col min="15365" max="15365" width="8.85546875" customWidth="1"/>
    <col min="15366" max="15366" width="1.7109375" customWidth="1"/>
    <col min="15367" max="15367" width="4.140625" customWidth="1"/>
    <col min="15368" max="15368" width="4.42578125" customWidth="1"/>
    <col min="15369" max="15369" width="10.140625" customWidth="1"/>
    <col min="15370" max="15370" width="3.85546875" customWidth="1"/>
    <col min="15371" max="15371" width="6" customWidth="1"/>
    <col min="15372" max="15372" width="8.42578125" customWidth="1"/>
    <col min="15373" max="15373" width="13.85546875" customWidth="1"/>
    <col min="15374" max="15374" width="6.42578125" customWidth="1"/>
    <col min="15375" max="15375" width="7" customWidth="1"/>
    <col min="15376" max="15376" width="3.85546875" customWidth="1"/>
    <col min="15377" max="15377" width="4.28515625" customWidth="1"/>
    <col min="15378" max="15378" width="1" customWidth="1"/>
    <col min="15379" max="15379" width="1.5703125" customWidth="1"/>
    <col min="15380" max="15380" width="10" customWidth="1"/>
    <col min="15381" max="15381" width="0.140625" customWidth="1"/>
    <col min="15617" max="15617" width="17.140625" customWidth="1"/>
    <col min="15618" max="15618" width="1.7109375" customWidth="1"/>
    <col min="15619" max="15619" width="20.5703125" customWidth="1"/>
    <col min="15620" max="15620" width="8.7109375" customWidth="1"/>
    <col min="15621" max="15621" width="8.85546875" customWidth="1"/>
    <col min="15622" max="15622" width="1.7109375" customWidth="1"/>
    <col min="15623" max="15623" width="4.140625" customWidth="1"/>
    <col min="15624" max="15624" width="4.42578125" customWidth="1"/>
    <col min="15625" max="15625" width="10.140625" customWidth="1"/>
    <col min="15626" max="15626" width="3.85546875" customWidth="1"/>
    <col min="15627" max="15627" width="6" customWidth="1"/>
    <col min="15628" max="15628" width="8.42578125" customWidth="1"/>
    <col min="15629" max="15629" width="13.85546875" customWidth="1"/>
    <col min="15630" max="15630" width="6.42578125" customWidth="1"/>
    <col min="15631" max="15631" width="7" customWidth="1"/>
    <col min="15632" max="15632" width="3.85546875" customWidth="1"/>
    <col min="15633" max="15633" width="4.28515625" customWidth="1"/>
    <col min="15634" max="15634" width="1" customWidth="1"/>
    <col min="15635" max="15635" width="1.5703125" customWidth="1"/>
    <col min="15636" max="15636" width="10" customWidth="1"/>
    <col min="15637" max="15637" width="0.140625" customWidth="1"/>
    <col min="15873" max="15873" width="17.140625" customWidth="1"/>
    <col min="15874" max="15874" width="1.7109375" customWidth="1"/>
    <col min="15875" max="15875" width="20.5703125" customWidth="1"/>
    <col min="15876" max="15876" width="8.7109375" customWidth="1"/>
    <col min="15877" max="15877" width="8.85546875" customWidth="1"/>
    <col min="15878" max="15878" width="1.7109375" customWidth="1"/>
    <col min="15879" max="15879" width="4.140625" customWidth="1"/>
    <col min="15880" max="15880" width="4.42578125" customWidth="1"/>
    <col min="15881" max="15881" width="10.140625" customWidth="1"/>
    <col min="15882" max="15882" width="3.85546875" customWidth="1"/>
    <col min="15883" max="15883" width="6" customWidth="1"/>
    <col min="15884" max="15884" width="8.42578125" customWidth="1"/>
    <col min="15885" max="15885" width="13.85546875" customWidth="1"/>
    <col min="15886" max="15886" width="6.42578125" customWidth="1"/>
    <col min="15887" max="15887" width="7" customWidth="1"/>
    <col min="15888" max="15888" width="3.85546875" customWidth="1"/>
    <col min="15889" max="15889" width="4.28515625" customWidth="1"/>
    <col min="15890" max="15890" width="1" customWidth="1"/>
    <col min="15891" max="15891" width="1.5703125" customWidth="1"/>
    <col min="15892" max="15892" width="10" customWidth="1"/>
    <col min="15893" max="15893" width="0.140625" customWidth="1"/>
    <col min="16129" max="16129" width="17.140625" customWidth="1"/>
    <col min="16130" max="16130" width="1.7109375" customWidth="1"/>
    <col min="16131" max="16131" width="20.5703125" customWidth="1"/>
    <col min="16132" max="16132" width="8.7109375" customWidth="1"/>
    <col min="16133" max="16133" width="8.85546875" customWidth="1"/>
    <col min="16134" max="16134" width="1.7109375" customWidth="1"/>
    <col min="16135" max="16135" width="4.140625" customWidth="1"/>
    <col min="16136" max="16136" width="4.42578125" customWidth="1"/>
    <col min="16137" max="16137" width="10.140625" customWidth="1"/>
    <col min="16138" max="16138" width="3.85546875" customWidth="1"/>
    <col min="16139" max="16139" width="6" customWidth="1"/>
    <col min="16140" max="16140" width="8.42578125" customWidth="1"/>
    <col min="16141" max="16141" width="13.85546875" customWidth="1"/>
    <col min="16142" max="16142" width="6.42578125" customWidth="1"/>
    <col min="16143" max="16143" width="7" customWidth="1"/>
    <col min="16144" max="16144" width="3.85546875" customWidth="1"/>
    <col min="16145" max="16145" width="4.28515625" customWidth="1"/>
    <col min="16146" max="16146" width="1" customWidth="1"/>
    <col min="16147" max="16147" width="1.5703125" customWidth="1"/>
    <col min="16148" max="16148" width="10" customWidth="1"/>
    <col min="16149" max="16149" width="0.140625" customWidth="1"/>
  </cols>
  <sheetData>
    <row r="1" spans="1:21" ht="31.9" customHeight="1" x14ac:dyDescent="0.2"/>
    <row r="2" spans="1:21" ht="22.7" customHeight="1" x14ac:dyDescent="0.2">
      <c r="F2" s="159" t="s">
        <v>0</v>
      </c>
      <c r="G2" s="159"/>
      <c r="H2" s="159"/>
      <c r="I2" s="159"/>
      <c r="J2" s="159"/>
      <c r="K2" s="159"/>
    </row>
    <row r="3" spans="1:21" ht="11.85" customHeight="1" x14ac:dyDescent="0.2"/>
    <row r="4" spans="1:21" ht="1.35" customHeight="1" x14ac:dyDescent="0.2">
      <c r="A4" s="160" t="s">
        <v>385</v>
      </c>
    </row>
    <row r="5" spans="1:21" ht="21.4" customHeight="1" x14ac:dyDescent="0.2">
      <c r="A5" s="160"/>
      <c r="J5" s="161" t="s">
        <v>8</v>
      </c>
      <c r="K5" s="161"/>
      <c r="L5" s="161"/>
      <c r="M5" s="161"/>
      <c r="N5" s="161"/>
      <c r="O5" s="161"/>
      <c r="P5" s="161"/>
      <c r="Q5" s="161"/>
      <c r="R5" s="161"/>
      <c r="S5" s="161"/>
      <c r="T5" s="161"/>
      <c r="U5" s="161"/>
    </row>
    <row r="6" spans="1:21" ht="6.75" customHeight="1" x14ac:dyDescent="0.2">
      <c r="J6" s="161"/>
      <c r="K6" s="161"/>
      <c r="L6" s="161"/>
      <c r="M6" s="161"/>
      <c r="N6" s="161"/>
      <c r="O6" s="161"/>
      <c r="P6" s="161"/>
      <c r="Q6" s="161"/>
      <c r="R6" s="161"/>
      <c r="S6" s="161"/>
      <c r="T6" s="161"/>
      <c r="U6" s="161"/>
    </row>
    <row r="7" spans="1:21" ht="1.1499999999999999" customHeight="1" x14ac:dyDescent="0.2"/>
    <row r="8" spans="1:21" ht="22.7" customHeight="1" x14ac:dyDescent="0.2">
      <c r="A8" s="157" t="s">
        <v>1</v>
      </c>
      <c r="B8" s="157"/>
      <c r="C8" s="157" t="s">
        <v>2</v>
      </c>
      <c r="D8" s="157"/>
      <c r="E8" s="157"/>
      <c r="F8" s="157"/>
      <c r="G8" s="157" t="s">
        <v>3</v>
      </c>
      <c r="H8" s="157"/>
      <c r="I8" s="157"/>
      <c r="J8" s="157" t="s">
        <v>4</v>
      </c>
      <c r="K8" s="157"/>
      <c r="L8" s="157"/>
      <c r="M8" s="157"/>
      <c r="N8" s="157"/>
      <c r="O8" s="157"/>
      <c r="P8" s="157"/>
      <c r="Q8" s="157"/>
      <c r="R8" s="157"/>
      <c r="S8" s="157"/>
      <c r="T8" s="157"/>
    </row>
    <row r="9" spans="1:21" ht="22.7" customHeight="1" x14ac:dyDescent="0.2">
      <c r="A9" s="157"/>
      <c r="B9" s="157"/>
      <c r="C9" s="91" t="s">
        <v>5</v>
      </c>
      <c r="D9" s="157" t="s">
        <v>6</v>
      </c>
      <c r="E9" s="157"/>
      <c r="F9" s="157"/>
      <c r="G9" s="157"/>
      <c r="H9" s="157"/>
      <c r="I9" s="157"/>
      <c r="J9" s="157" t="s">
        <v>5</v>
      </c>
      <c r="K9" s="157"/>
      <c r="L9" s="157"/>
      <c r="M9" s="91" t="s">
        <v>7</v>
      </c>
      <c r="N9" s="157" t="s">
        <v>6</v>
      </c>
      <c r="O9" s="157"/>
      <c r="P9" s="157"/>
      <c r="Q9" s="157" t="s">
        <v>7</v>
      </c>
      <c r="R9" s="157"/>
      <c r="S9" s="157"/>
      <c r="T9" s="157"/>
    </row>
    <row r="10" spans="1:21" ht="22.7" customHeight="1" x14ac:dyDescent="0.2">
      <c r="A10" s="158" t="s">
        <v>5</v>
      </c>
      <c r="B10" s="158"/>
      <c r="C10" s="92">
        <v>3938087</v>
      </c>
      <c r="D10" s="156">
        <v>5280787</v>
      </c>
      <c r="E10" s="156"/>
      <c r="F10" s="156"/>
      <c r="G10" s="156">
        <v>4255731</v>
      </c>
      <c r="H10" s="156"/>
      <c r="I10" s="156"/>
      <c r="J10" s="156">
        <v>4255731</v>
      </c>
      <c r="K10" s="156"/>
      <c r="L10" s="156"/>
      <c r="M10" s="92">
        <v>8.1</v>
      </c>
      <c r="N10" s="156">
        <v>4255731</v>
      </c>
      <c r="O10" s="156"/>
      <c r="P10" s="156"/>
      <c r="Q10" s="156">
        <v>-19.399999999999999</v>
      </c>
      <c r="R10" s="156"/>
      <c r="S10" s="156"/>
      <c r="T10" s="156"/>
    </row>
    <row r="11" spans="1:21" ht="22.7" customHeight="1" x14ac:dyDescent="0.2">
      <c r="A11" s="157" t="s">
        <v>9</v>
      </c>
      <c r="B11" s="157"/>
      <c r="C11" s="157"/>
      <c r="D11" s="157"/>
      <c r="E11" s="157"/>
      <c r="F11" s="157"/>
      <c r="G11" s="157"/>
      <c r="H11" s="157"/>
      <c r="I11" s="157"/>
      <c r="J11" s="157" t="s">
        <v>10</v>
      </c>
      <c r="K11" s="157"/>
      <c r="L11" s="157"/>
      <c r="M11" s="157"/>
      <c r="N11" s="157"/>
      <c r="O11" s="157"/>
      <c r="P11" s="157"/>
      <c r="Q11" s="157"/>
      <c r="R11" s="157"/>
      <c r="S11" s="157"/>
      <c r="T11" s="157"/>
    </row>
    <row r="12" spans="1:21" ht="22.7" customHeight="1" x14ac:dyDescent="0.2">
      <c r="A12" s="157" t="s">
        <v>11</v>
      </c>
      <c r="B12" s="157"/>
      <c r="C12" s="157" t="s">
        <v>12</v>
      </c>
      <c r="D12" s="157"/>
      <c r="E12" s="157" t="s">
        <v>13</v>
      </c>
      <c r="F12" s="157"/>
      <c r="G12" s="157"/>
      <c r="H12" s="157"/>
      <c r="I12" s="91" t="s">
        <v>14</v>
      </c>
      <c r="J12" s="157" t="s">
        <v>15</v>
      </c>
      <c r="K12" s="157"/>
      <c r="L12" s="157"/>
      <c r="M12" s="157"/>
      <c r="N12" s="157"/>
      <c r="O12" s="157" t="s">
        <v>13</v>
      </c>
      <c r="P12" s="157"/>
      <c r="Q12" s="157"/>
      <c r="R12" s="157"/>
      <c r="S12" s="157"/>
      <c r="T12" s="91" t="s">
        <v>14</v>
      </c>
    </row>
    <row r="13" spans="1:21" ht="22.7" customHeight="1" x14ac:dyDescent="0.2">
      <c r="A13" s="155" t="s">
        <v>22</v>
      </c>
      <c r="B13" s="155"/>
      <c r="C13" s="155" t="s">
        <v>23</v>
      </c>
      <c r="D13" s="155"/>
      <c r="E13" s="156">
        <v>3744037</v>
      </c>
      <c r="F13" s="156"/>
      <c r="G13" s="156"/>
      <c r="H13" s="156"/>
      <c r="I13" s="92">
        <v>87.9</v>
      </c>
      <c r="J13" s="155" t="s">
        <v>16</v>
      </c>
      <c r="K13" s="155"/>
      <c r="L13" s="155"/>
      <c r="M13" s="155"/>
      <c r="N13" s="155"/>
      <c r="O13" s="156">
        <v>3340729</v>
      </c>
      <c r="P13" s="156"/>
      <c r="Q13" s="156"/>
      <c r="R13" s="156"/>
      <c r="S13" s="156"/>
      <c r="T13" s="92">
        <v>78.400000000000006</v>
      </c>
    </row>
    <row r="14" spans="1:21" ht="22.7" customHeight="1" x14ac:dyDescent="0.2">
      <c r="A14" s="155" t="s">
        <v>22</v>
      </c>
      <c r="B14" s="155"/>
      <c r="C14" s="155" t="s">
        <v>24</v>
      </c>
      <c r="D14" s="155"/>
      <c r="E14" s="156">
        <v>40000</v>
      </c>
      <c r="F14" s="156"/>
      <c r="G14" s="156"/>
      <c r="H14" s="156"/>
      <c r="I14" s="92">
        <v>0.9</v>
      </c>
      <c r="J14" s="155" t="s">
        <v>17</v>
      </c>
      <c r="K14" s="155"/>
      <c r="L14" s="155"/>
      <c r="M14" s="155"/>
      <c r="N14" s="155"/>
      <c r="O14" s="156">
        <v>338161</v>
      </c>
      <c r="P14" s="156"/>
      <c r="Q14" s="156"/>
      <c r="R14" s="156"/>
      <c r="S14" s="156"/>
      <c r="T14" s="92">
        <v>7.9</v>
      </c>
    </row>
    <row r="15" spans="1:21" ht="22.7" customHeight="1" x14ac:dyDescent="0.2">
      <c r="A15" s="155" t="s">
        <v>25</v>
      </c>
      <c r="B15" s="155"/>
      <c r="C15" s="155" t="s">
        <v>26</v>
      </c>
      <c r="D15" s="155"/>
      <c r="E15" s="156">
        <v>447772</v>
      </c>
      <c r="F15" s="156"/>
      <c r="G15" s="156"/>
      <c r="H15" s="156"/>
      <c r="I15" s="92">
        <v>10.5</v>
      </c>
      <c r="J15" s="155" t="s">
        <v>18</v>
      </c>
      <c r="K15" s="155"/>
      <c r="L15" s="155"/>
      <c r="M15" s="155"/>
      <c r="N15" s="155"/>
      <c r="O15" s="156">
        <v>165640</v>
      </c>
      <c r="P15" s="156"/>
      <c r="Q15" s="156"/>
      <c r="R15" s="156"/>
      <c r="S15" s="156"/>
      <c r="T15" s="92">
        <v>3.8</v>
      </c>
    </row>
    <row r="16" spans="1:21" ht="22.7" customHeight="1" x14ac:dyDescent="0.2">
      <c r="A16" s="155" t="s">
        <v>25</v>
      </c>
      <c r="B16" s="155"/>
      <c r="C16" s="155" t="s">
        <v>27</v>
      </c>
      <c r="D16" s="155"/>
      <c r="E16" s="156">
        <v>5922</v>
      </c>
      <c r="F16" s="156"/>
      <c r="G16" s="156"/>
      <c r="H16" s="156"/>
      <c r="I16" s="92">
        <v>0.1</v>
      </c>
      <c r="J16" s="155" t="s">
        <v>19</v>
      </c>
      <c r="K16" s="155"/>
      <c r="L16" s="155"/>
      <c r="M16" s="155"/>
      <c r="N16" s="155"/>
      <c r="O16" s="156">
        <v>44490</v>
      </c>
      <c r="P16" s="156"/>
      <c r="Q16" s="156"/>
      <c r="R16" s="156"/>
      <c r="S16" s="156"/>
      <c r="T16" s="92">
        <v>1</v>
      </c>
    </row>
    <row r="17" spans="1:21" ht="22.7" customHeight="1" x14ac:dyDescent="0.2">
      <c r="A17" s="155" t="s">
        <v>28</v>
      </c>
      <c r="B17" s="155"/>
      <c r="C17" s="155" t="s">
        <v>29</v>
      </c>
      <c r="D17" s="155"/>
      <c r="E17" s="156">
        <v>18000</v>
      </c>
      <c r="F17" s="156"/>
      <c r="G17" s="156"/>
      <c r="H17" s="156"/>
      <c r="I17" s="92">
        <v>0.4</v>
      </c>
      <c r="J17" s="155" t="s">
        <v>20</v>
      </c>
      <c r="K17" s="155"/>
      <c r="L17" s="155"/>
      <c r="M17" s="155"/>
      <c r="N17" s="155"/>
      <c r="O17" s="156">
        <v>56500</v>
      </c>
      <c r="P17" s="156"/>
      <c r="Q17" s="156"/>
      <c r="R17" s="156"/>
      <c r="S17" s="156"/>
      <c r="T17" s="92">
        <v>1.3</v>
      </c>
    </row>
    <row r="18" spans="1:21" ht="22.7" customHeight="1" x14ac:dyDescent="0.2">
      <c r="J18" s="155" t="s">
        <v>21</v>
      </c>
      <c r="K18" s="155"/>
      <c r="L18" s="155"/>
      <c r="M18" s="155"/>
      <c r="N18" s="155"/>
      <c r="O18" s="156">
        <v>310211</v>
      </c>
      <c r="P18" s="156"/>
      <c r="Q18" s="156"/>
      <c r="R18" s="156"/>
      <c r="S18" s="156"/>
      <c r="T18" s="92">
        <v>7.2</v>
      </c>
    </row>
    <row r="19" spans="1:21" ht="198.95" customHeight="1" x14ac:dyDescent="0.2"/>
    <row r="20" spans="1:21" ht="2.1" customHeight="1" x14ac:dyDescent="0.2"/>
    <row r="21" spans="1:21" ht="17.25" customHeight="1" x14ac:dyDescent="0.2">
      <c r="H21" s="146" t="s">
        <v>30</v>
      </c>
      <c r="I21" s="146"/>
      <c r="J21" s="146"/>
      <c r="P21" s="153" t="s">
        <v>31</v>
      </c>
      <c r="Q21" s="153"/>
      <c r="R21" s="154" t="s">
        <v>386</v>
      </c>
      <c r="S21" s="154"/>
      <c r="T21" s="154"/>
      <c r="U21" s="154"/>
    </row>
  </sheetData>
  <mergeCells count="54">
    <mergeCell ref="F2:K2"/>
    <mergeCell ref="A4:A5"/>
    <mergeCell ref="J5:U6"/>
    <mergeCell ref="A8:B9"/>
    <mergeCell ref="C8:F8"/>
    <mergeCell ref="G8:I9"/>
    <mergeCell ref="J8:T8"/>
    <mergeCell ref="D9:F9"/>
    <mergeCell ref="J9:L9"/>
    <mergeCell ref="N9:P9"/>
    <mergeCell ref="Q9:T9"/>
    <mergeCell ref="A10:B10"/>
    <mergeCell ref="D10:F10"/>
    <mergeCell ref="G10:I10"/>
    <mergeCell ref="J10:L10"/>
    <mergeCell ref="N10:P10"/>
    <mergeCell ref="Q10:T10"/>
    <mergeCell ref="A11:I11"/>
    <mergeCell ref="J11:T11"/>
    <mergeCell ref="A12:B12"/>
    <mergeCell ref="C12:D12"/>
    <mergeCell ref="E12:H12"/>
    <mergeCell ref="J12:N12"/>
    <mergeCell ref="O12:S12"/>
    <mergeCell ref="A14:B14"/>
    <mergeCell ref="C14:D14"/>
    <mergeCell ref="E14:H14"/>
    <mergeCell ref="J14:N14"/>
    <mergeCell ref="O14:S14"/>
    <mergeCell ref="A13:B13"/>
    <mergeCell ref="C13:D13"/>
    <mergeCell ref="E13:H13"/>
    <mergeCell ref="J13:N13"/>
    <mergeCell ref="O13:S13"/>
    <mergeCell ref="A16:B16"/>
    <mergeCell ref="C16:D16"/>
    <mergeCell ref="E16:H16"/>
    <mergeCell ref="J16:N16"/>
    <mergeCell ref="O16:S16"/>
    <mergeCell ref="A15:B15"/>
    <mergeCell ref="C15:D15"/>
    <mergeCell ref="E15:H15"/>
    <mergeCell ref="J15:N15"/>
    <mergeCell ref="O15:S15"/>
    <mergeCell ref="H21:J21"/>
    <mergeCell ref="P21:Q21"/>
    <mergeCell ref="R21:U21"/>
    <mergeCell ref="A17:B17"/>
    <mergeCell ref="C17:D17"/>
    <mergeCell ref="E17:H17"/>
    <mergeCell ref="J17:N17"/>
    <mergeCell ref="O17:S17"/>
    <mergeCell ref="J18:N18"/>
    <mergeCell ref="O18:S18"/>
  </mergeCells>
  <phoneticPr fontId="4" type="noConversion"/>
  <pageMargins left="0" right="0" top="0" bottom="0" header="0" footer="0"/>
  <pageSetup paperSize="9"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sheetPr>
  <dimension ref="A1:K69"/>
  <sheetViews>
    <sheetView zoomScaleNormal="100" zoomScaleSheetLayoutView="100" workbookViewId="0"/>
  </sheetViews>
  <sheetFormatPr defaultRowHeight="12.75" x14ac:dyDescent="0.2"/>
  <cols>
    <col min="1" max="4" width="3" customWidth="1"/>
    <col min="5" max="5" width="16.7109375" customWidth="1"/>
    <col min="6" max="8" width="7.7109375" customWidth="1"/>
    <col min="9" max="9" width="33" customWidth="1"/>
    <col min="11" max="11" width="6.28515625" customWidth="1"/>
    <col min="257" max="260" width="3" customWidth="1"/>
    <col min="261" max="261" width="16.7109375" customWidth="1"/>
    <col min="262" max="264" width="7.7109375" customWidth="1"/>
    <col min="265" max="265" width="33" customWidth="1"/>
    <col min="267" max="267" width="6.28515625" customWidth="1"/>
    <col min="513" max="516" width="3" customWidth="1"/>
    <col min="517" max="517" width="16.7109375" customWidth="1"/>
    <col min="518" max="520" width="7.7109375" customWidth="1"/>
    <col min="521" max="521" width="33" customWidth="1"/>
    <col min="523" max="523" width="6.28515625" customWidth="1"/>
    <col min="769" max="772" width="3" customWidth="1"/>
    <col min="773" max="773" width="16.7109375" customWidth="1"/>
    <col min="774" max="776" width="7.7109375" customWidth="1"/>
    <col min="777" max="777" width="33" customWidth="1"/>
    <col min="779" max="779" width="6.28515625" customWidth="1"/>
    <col min="1025" max="1028" width="3" customWidth="1"/>
    <col min="1029" max="1029" width="16.7109375" customWidth="1"/>
    <col min="1030" max="1032" width="7.7109375" customWidth="1"/>
    <col min="1033" max="1033" width="33" customWidth="1"/>
    <col min="1035" max="1035" width="6.28515625" customWidth="1"/>
    <col min="1281" max="1284" width="3" customWidth="1"/>
    <col min="1285" max="1285" width="16.7109375" customWidth="1"/>
    <col min="1286" max="1288" width="7.7109375" customWidth="1"/>
    <col min="1289" max="1289" width="33" customWidth="1"/>
    <col min="1291" max="1291" width="6.28515625" customWidth="1"/>
    <col min="1537" max="1540" width="3" customWidth="1"/>
    <col min="1541" max="1541" width="16.7109375" customWidth="1"/>
    <col min="1542" max="1544" width="7.7109375" customWidth="1"/>
    <col min="1545" max="1545" width="33" customWidth="1"/>
    <col min="1547" max="1547" width="6.28515625" customWidth="1"/>
    <col min="1793" max="1796" width="3" customWidth="1"/>
    <col min="1797" max="1797" width="16.7109375" customWidth="1"/>
    <col min="1798" max="1800" width="7.7109375" customWidth="1"/>
    <col min="1801" max="1801" width="33" customWidth="1"/>
    <col min="1803" max="1803" width="6.28515625" customWidth="1"/>
    <col min="2049" max="2052" width="3" customWidth="1"/>
    <col min="2053" max="2053" width="16.7109375" customWidth="1"/>
    <col min="2054" max="2056" width="7.7109375" customWidth="1"/>
    <col min="2057" max="2057" width="33" customWidth="1"/>
    <col min="2059" max="2059" width="6.28515625" customWidth="1"/>
    <col min="2305" max="2308" width="3" customWidth="1"/>
    <col min="2309" max="2309" width="16.7109375" customWidth="1"/>
    <col min="2310" max="2312" width="7.7109375" customWidth="1"/>
    <col min="2313" max="2313" width="33" customWidth="1"/>
    <col min="2315" max="2315" width="6.28515625" customWidth="1"/>
    <col min="2561" max="2564" width="3" customWidth="1"/>
    <col min="2565" max="2565" width="16.7109375" customWidth="1"/>
    <col min="2566" max="2568" width="7.7109375" customWidth="1"/>
    <col min="2569" max="2569" width="33" customWidth="1"/>
    <col min="2571" max="2571" width="6.28515625" customWidth="1"/>
    <col min="2817" max="2820" width="3" customWidth="1"/>
    <col min="2821" max="2821" width="16.7109375" customWidth="1"/>
    <col min="2822" max="2824" width="7.7109375" customWidth="1"/>
    <col min="2825" max="2825" width="33" customWidth="1"/>
    <col min="2827" max="2827" width="6.28515625" customWidth="1"/>
    <col min="3073" max="3076" width="3" customWidth="1"/>
    <col min="3077" max="3077" width="16.7109375" customWidth="1"/>
    <col min="3078" max="3080" width="7.7109375" customWidth="1"/>
    <col min="3081" max="3081" width="33" customWidth="1"/>
    <col min="3083" max="3083" width="6.28515625" customWidth="1"/>
    <col min="3329" max="3332" width="3" customWidth="1"/>
    <col min="3333" max="3333" width="16.7109375" customWidth="1"/>
    <col min="3334" max="3336" width="7.7109375" customWidth="1"/>
    <col min="3337" max="3337" width="33" customWidth="1"/>
    <col min="3339" max="3339" width="6.28515625" customWidth="1"/>
    <col min="3585" max="3588" width="3" customWidth="1"/>
    <col min="3589" max="3589" width="16.7109375" customWidth="1"/>
    <col min="3590" max="3592" width="7.7109375" customWidth="1"/>
    <col min="3593" max="3593" width="33" customWidth="1"/>
    <col min="3595" max="3595" width="6.28515625" customWidth="1"/>
    <col min="3841" max="3844" width="3" customWidth="1"/>
    <col min="3845" max="3845" width="16.7109375" customWidth="1"/>
    <col min="3846" max="3848" width="7.7109375" customWidth="1"/>
    <col min="3849" max="3849" width="33" customWidth="1"/>
    <col min="3851" max="3851" width="6.28515625" customWidth="1"/>
    <col min="4097" max="4100" width="3" customWidth="1"/>
    <col min="4101" max="4101" width="16.7109375" customWidth="1"/>
    <col min="4102" max="4104" width="7.7109375" customWidth="1"/>
    <col min="4105" max="4105" width="33" customWidth="1"/>
    <col min="4107" max="4107" width="6.28515625" customWidth="1"/>
    <col min="4353" max="4356" width="3" customWidth="1"/>
    <col min="4357" max="4357" width="16.7109375" customWidth="1"/>
    <col min="4358" max="4360" width="7.7109375" customWidth="1"/>
    <col min="4361" max="4361" width="33" customWidth="1"/>
    <col min="4363" max="4363" width="6.28515625" customWidth="1"/>
    <col min="4609" max="4612" width="3" customWidth="1"/>
    <col min="4613" max="4613" width="16.7109375" customWidth="1"/>
    <col min="4614" max="4616" width="7.7109375" customWidth="1"/>
    <col min="4617" max="4617" width="33" customWidth="1"/>
    <col min="4619" max="4619" width="6.28515625" customWidth="1"/>
    <col min="4865" max="4868" width="3" customWidth="1"/>
    <col min="4869" max="4869" width="16.7109375" customWidth="1"/>
    <col min="4870" max="4872" width="7.7109375" customWidth="1"/>
    <col min="4873" max="4873" width="33" customWidth="1"/>
    <col min="4875" max="4875" width="6.28515625" customWidth="1"/>
    <col min="5121" max="5124" width="3" customWidth="1"/>
    <col min="5125" max="5125" width="16.7109375" customWidth="1"/>
    <col min="5126" max="5128" width="7.7109375" customWidth="1"/>
    <col min="5129" max="5129" width="33" customWidth="1"/>
    <col min="5131" max="5131" width="6.28515625" customWidth="1"/>
    <col min="5377" max="5380" width="3" customWidth="1"/>
    <col min="5381" max="5381" width="16.7109375" customWidth="1"/>
    <col min="5382" max="5384" width="7.7109375" customWidth="1"/>
    <col min="5385" max="5385" width="33" customWidth="1"/>
    <col min="5387" max="5387" width="6.28515625" customWidth="1"/>
    <col min="5633" max="5636" width="3" customWidth="1"/>
    <col min="5637" max="5637" width="16.7109375" customWidth="1"/>
    <col min="5638" max="5640" width="7.7109375" customWidth="1"/>
    <col min="5641" max="5641" width="33" customWidth="1"/>
    <col min="5643" max="5643" width="6.28515625" customWidth="1"/>
    <col min="5889" max="5892" width="3" customWidth="1"/>
    <col min="5893" max="5893" width="16.7109375" customWidth="1"/>
    <col min="5894" max="5896" width="7.7109375" customWidth="1"/>
    <col min="5897" max="5897" width="33" customWidth="1"/>
    <col min="5899" max="5899" width="6.28515625" customWidth="1"/>
    <col min="6145" max="6148" width="3" customWidth="1"/>
    <col min="6149" max="6149" width="16.7109375" customWidth="1"/>
    <col min="6150" max="6152" width="7.7109375" customWidth="1"/>
    <col min="6153" max="6153" width="33" customWidth="1"/>
    <col min="6155" max="6155" width="6.28515625" customWidth="1"/>
    <col min="6401" max="6404" width="3" customWidth="1"/>
    <col min="6405" max="6405" width="16.7109375" customWidth="1"/>
    <col min="6406" max="6408" width="7.7109375" customWidth="1"/>
    <col min="6409" max="6409" width="33" customWidth="1"/>
    <col min="6411" max="6411" width="6.28515625" customWidth="1"/>
    <col min="6657" max="6660" width="3" customWidth="1"/>
    <col min="6661" max="6661" width="16.7109375" customWidth="1"/>
    <col min="6662" max="6664" width="7.7109375" customWidth="1"/>
    <col min="6665" max="6665" width="33" customWidth="1"/>
    <col min="6667" max="6667" width="6.28515625" customWidth="1"/>
    <col min="6913" max="6916" width="3" customWidth="1"/>
    <col min="6917" max="6917" width="16.7109375" customWidth="1"/>
    <col min="6918" max="6920" width="7.7109375" customWidth="1"/>
    <col min="6921" max="6921" width="33" customWidth="1"/>
    <col min="6923" max="6923" width="6.28515625" customWidth="1"/>
    <col min="7169" max="7172" width="3" customWidth="1"/>
    <col min="7173" max="7173" width="16.7109375" customWidth="1"/>
    <col min="7174" max="7176" width="7.7109375" customWidth="1"/>
    <col min="7177" max="7177" width="33" customWidth="1"/>
    <col min="7179" max="7179" width="6.28515625" customWidth="1"/>
    <col min="7425" max="7428" width="3" customWidth="1"/>
    <col min="7429" max="7429" width="16.7109375" customWidth="1"/>
    <col min="7430" max="7432" width="7.7109375" customWidth="1"/>
    <col min="7433" max="7433" width="33" customWidth="1"/>
    <col min="7435" max="7435" width="6.28515625" customWidth="1"/>
    <col min="7681" max="7684" width="3" customWidth="1"/>
    <col min="7685" max="7685" width="16.7109375" customWidth="1"/>
    <col min="7686" max="7688" width="7.7109375" customWidth="1"/>
    <col min="7689" max="7689" width="33" customWidth="1"/>
    <col min="7691" max="7691" width="6.28515625" customWidth="1"/>
    <col min="7937" max="7940" width="3" customWidth="1"/>
    <col min="7941" max="7941" width="16.7109375" customWidth="1"/>
    <col min="7942" max="7944" width="7.7109375" customWidth="1"/>
    <col min="7945" max="7945" width="33" customWidth="1"/>
    <col min="7947" max="7947" width="6.28515625" customWidth="1"/>
    <col min="8193" max="8196" width="3" customWidth="1"/>
    <col min="8197" max="8197" width="16.7109375" customWidth="1"/>
    <col min="8198" max="8200" width="7.7109375" customWidth="1"/>
    <col min="8201" max="8201" width="33" customWidth="1"/>
    <col min="8203" max="8203" width="6.28515625" customWidth="1"/>
    <col min="8449" max="8452" width="3" customWidth="1"/>
    <col min="8453" max="8453" width="16.7109375" customWidth="1"/>
    <col min="8454" max="8456" width="7.7109375" customWidth="1"/>
    <col min="8457" max="8457" width="33" customWidth="1"/>
    <col min="8459" max="8459" width="6.28515625" customWidth="1"/>
    <col min="8705" max="8708" width="3" customWidth="1"/>
    <col min="8709" max="8709" width="16.7109375" customWidth="1"/>
    <col min="8710" max="8712" width="7.7109375" customWidth="1"/>
    <col min="8713" max="8713" width="33" customWidth="1"/>
    <col min="8715" max="8715" width="6.28515625" customWidth="1"/>
    <col min="8961" max="8964" width="3" customWidth="1"/>
    <col min="8965" max="8965" width="16.7109375" customWidth="1"/>
    <col min="8966" max="8968" width="7.7109375" customWidth="1"/>
    <col min="8969" max="8969" width="33" customWidth="1"/>
    <col min="8971" max="8971" width="6.28515625" customWidth="1"/>
    <col min="9217" max="9220" width="3" customWidth="1"/>
    <col min="9221" max="9221" width="16.7109375" customWidth="1"/>
    <col min="9222" max="9224" width="7.7109375" customWidth="1"/>
    <col min="9225" max="9225" width="33" customWidth="1"/>
    <col min="9227" max="9227" width="6.28515625" customWidth="1"/>
    <col min="9473" max="9476" width="3" customWidth="1"/>
    <col min="9477" max="9477" width="16.7109375" customWidth="1"/>
    <col min="9478" max="9480" width="7.7109375" customWidth="1"/>
    <col min="9481" max="9481" width="33" customWidth="1"/>
    <col min="9483" max="9483" width="6.28515625" customWidth="1"/>
    <col min="9729" max="9732" width="3" customWidth="1"/>
    <col min="9733" max="9733" width="16.7109375" customWidth="1"/>
    <col min="9734" max="9736" width="7.7109375" customWidth="1"/>
    <col min="9737" max="9737" width="33" customWidth="1"/>
    <col min="9739" max="9739" width="6.28515625" customWidth="1"/>
    <col min="9985" max="9988" width="3" customWidth="1"/>
    <col min="9989" max="9989" width="16.7109375" customWidth="1"/>
    <col min="9990" max="9992" width="7.7109375" customWidth="1"/>
    <col min="9993" max="9993" width="33" customWidth="1"/>
    <col min="9995" max="9995" width="6.28515625" customWidth="1"/>
    <col min="10241" max="10244" width="3" customWidth="1"/>
    <col min="10245" max="10245" width="16.7109375" customWidth="1"/>
    <col min="10246" max="10248" width="7.7109375" customWidth="1"/>
    <col min="10249" max="10249" width="33" customWidth="1"/>
    <col min="10251" max="10251" width="6.28515625" customWidth="1"/>
    <col min="10497" max="10500" width="3" customWidth="1"/>
    <col min="10501" max="10501" width="16.7109375" customWidth="1"/>
    <col min="10502" max="10504" width="7.7109375" customWidth="1"/>
    <col min="10505" max="10505" width="33" customWidth="1"/>
    <col min="10507" max="10507" width="6.28515625" customWidth="1"/>
    <col min="10753" max="10756" width="3" customWidth="1"/>
    <col min="10757" max="10757" width="16.7109375" customWidth="1"/>
    <col min="10758" max="10760" width="7.7109375" customWidth="1"/>
    <col min="10761" max="10761" width="33" customWidth="1"/>
    <col min="10763" max="10763" width="6.28515625" customWidth="1"/>
    <col min="11009" max="11012" width="3" customWidth="1"/>
    <col min="11013" max="11013" width="16.7109375" customWidth="1"/>
    <col min="11014" max="11016" width="7.7109375" customWidth="1"/>
    <col min="11017" max="11017" width="33" customWidth="1"/>
    <col min="11019" max="11019" width="6.28515625" customWidth="1"/>
    <col min="11265" max="11268" width="3" customWidth="1"/>
    <col min="11269" max="11269" width="16.7109375" customWidth="1"/>
    <col min="11270" max="11272" width="7.7109375" customWidth="1"/>
    <col min="11273" max="11273" width="33" customWidth="1"/>
    <col min="11275" max="11275" width="6.28515625" customWidth="1"/>
    <col min="11521" max="11524" width="3" customWidth="1"/>
    <col min="11525" max="11525" width="16.7109375" customWidth="1"/>
    <col min="11526" max="11528" width="7.7109375" customWidth="1"/>
    <col min="11529" max="11529" width="33" customWidth="1"/>
    <col min="11531" max="11531" width="6.28515625" customWidth="1"/>
    <col min="11777" max="11780" width="3" customWidth="1"/>
    <col min="11781" max="11781" width="16.7109375" customWidth="1"/>
    <col min="11782" max="11784" width="7.7109375" customWidth="1"/>
    <col min="11785" max="11785" width="33" customWidth="1"/>
    <col min="11787" max="11787" width="6.28515625" customWidth="1"/>
    <col min="12033" max="12036" width="3" customWidth="1"/>
    <col min="12037" max="12037" width="16.7109375" customWidth="1"/>
    <col min="12038" max="12040" width="7.7109375" customWidth="1"/>
    <col min="12041" max="12041" width="33" customWidth="1"/>
    <col min="12043" max="12043" width="6.28515625" customWidth="1"/>
    <col min="12289" max="12292" width="3" customWidth="1"/>
    <col min="12293" max="12293" width="16.7109375" customWidth="1"/>
    <col min="12294" max="12296" width="7.7109375" customWidth="1"/>
    <col min="12297" max="12297" width="33" customWidth="1"/>
    <col min="12299" max="12299" width="6.28515625" customWidth="1"/>
    <col min="12545" max="12548" width="3" customWidth="1"/>
    <col min="12549" max="12549" width="16.7109375" customWidth="1"/>
    <col min="12550" max="12552" width="7.7109375" customWidth="1"/>
    <col min="12553" max="12553" width="33" customWidth="1"/>
    <col min="12555" max="12555" width="6.28515625" customWidth="1"/>
    <col min="12801" max="12804" width="3" customWidth="1"/>
    <col min="12805" max="12805" width="16.7109375" customWidth="1"/>
    <col min="12806" max="12808" width="7.7109375" customWidth="1"/>
    <col min="12809" max="12809" width="33" customWidth="1"/>
    <col min="12811" max="12811" width="6.28515625" customWidth="1"/>
    <col min="13057" max="13060" width="3" customWidth="1"/>
    <col min="13061" max="13061" width="16.7109375" customWidth="1"/>
    <col min="13062" max="13064" width="7.7109375" customWidth="1"/>
    <col min="13065" max="13065" width="33" customWidth="1"/>
    <col min="13067" max="13067" width="6.28515625" customWidth="1"/>
    <col min="13313" max="13316" width="3" customWidth="1"/>
    <col min="13317" max="13317" width="16.7109375" customWidth="1"/>
    <col min="13318" max="13320" width="7.7109375" customWidth="1"/>
    <col min="13321" max="13321" width="33" customWidth="1"/>
    <col min="13323" max="13323" width="6.28515625" customWidth="1"/>
    <col min="13569" max="13572" width="3" customWidth="1"/>
    <col min="13573" max="13573" width="16.7109375" customWidth="1"/>
    <col min="13574" max="13576" width="7.7109375" customWidth="1"/>
    <col min="13577" max="13577" width="33" customWidth="1"/>
    <col min="13579" max="13579" width="6.28515625" customWidth="1"/>
    <col min="13825" max="13828" width="3" customWidth="1"/>
    <col min="13829" max="13829" width="16.7109375" customWidth="1"/>
    <col min="13830" max="13832" width="7.7109375" customWidth="1"/>
    <col min="13833" max="13833" width="33" customWidth="1"/>
    <col min="13835" max="13835" width="6.28515625" customWidth="1"/>
    <col min="14081" max="14084" width="3" customWidth="1"/>
    <col min="14085" max="14085" width="16.7109375" customWidth="1"/>
    <col min="14086" max="14088" width="7.7109375" customWidth="1"/>
    <col min="14089" max="14089" width="33" customWidth="1"/>
    <col min="14091" max="14091" width="6.28515625" customWidth="1"/>
    <col min="14337" max="14340" width="3" customWidth="1"/>
    <col min="14341" max="14341" width="16.7109375" customWidth="1"/>
    <col min="14342" max="14344" width="7.7109375" customWidth="1"/>
    <col min="14345" max="14345" width="33" customWidth="1"/>
    <col min="14347" max="14347" width="6.28515625" customWidth="1"/>
    <col min="14593" max="14596" width="3" customWidth="1"/>
    <col min="14597" max="14597" width="16.7109375" customWidth="1"/>
    <col min="14598" max="14600" width="7.7109375" customWidth="1"/>
    <col min="14601" max="14601" width="33" customWidth="1"/>
    <col min="14603" max="14603" width="6.28515625" customWidth="1"/>
    <col min="14849" max="14852" width="3" customWidth="1"/>
    <col min="14853" max="14853" width="16.7109375" customWidth="1"/>
    <col min="14854" max="14856" width="7.7109375" customWidth="1"/>
    <col min="14857" max="14857" width="33" customWidth="1"/>
    <col min="14859" max="14859" width="6.28515625" customWidth="1"/>
    <col min="15105" max="15108" width="3" customWidth="1"/>
    <col min="15109" max="15109" width="16.7109375" customWidth="1"/>
    <col min="15110" max="15112" width="7.7109375" customWidth="1"/>
    <col min="15113" max="15113" width="33" customWidth="1"/>
    <col min="15115" max="15115" width="6.28515625" customWidth="1"/>
    <col min="15361" max="15364" width="3" customWidth="1"/>
    <col min="15365" max="15365" width="16.7109375" customWidth="1"/>
    <col min="15366" max="15368" width="7.7109375" customWidth="1"/>
    <col min="15369" max="15369" width="33" customWidth="1"/>
    <col min="15371" max="15371" width="6.28515625" customWidth="1"/>
    <col min="15617" max="15620" width="3" customWidth="1"/>
    <col min="15621" max="15621" width="16.7109375" customWidth="1"/>
    <col min="15622" max="15624" width="7.7109375" customWidth="1"/>
    <col min="15625" max="15625" width="33" customWidth="1"/>
    <col min="15627" max="15627" width="6.28515625" customWidth="1"/>
    <col min="15873" max="15876" width="3" customWidth="1"/>
    <col min="15877" max="15877" width="16.7109375" customWidth="1"/>
    <col min="15878" max="15880" width="7.7109375" customWidth="1"/>
    <col min="15881" max="15881" width="33" customWidth="1"/>
    <col min="15883" max="15883" width="6.28515625" customWidth="1"/>
    <col min="16129" max="16132" width="3" customWidth="1"/>
    <col min="16133" max="16133" width="16.7109375" customWidth="1"/>
    <col min="16134" max="16136" width="7.7109375" customWidth="1"/>
    <col min="16137" max="16137" width="33" customWidth="1"/>
    <col min="16139" max="16139" width="6.28515625" customWidth="1"/>
  </cols>
  <sheetData>
    <row r="1" spans="1:11" ht="20.100000000000001" customHeight="1" x14ac:dyDescent="0.2"/>
    <row r="2" spans="1:11" ht="32.1" customHeight="1" x14ac:dyDescent="0.2">
      <c r="A2" s="148" t="s">
        <v>393</v>
      </c>
      <c r="B2" s="148"/>
      <c r="C2" s="148"/>
      <c r="D2" s="148"/>
      <c r="E2" s="148"/>
      <c r="F2" s="148"/>
      <c r="G2" s="148"/>
      <c r="H2" s="148"/>
      <c r="I2" s="148"/>
      <c r="J2" s="148"/>
      <c r="K2" s="148"/>
    </row>
    <row r="3" spans="1:11" ht="13.35" customHeight="1" x14ac:dyDescent="0.2"/>
    <row r="4" spans="1:11" ht="17.100000000000001" customHeight="1" x14ac:dyDescent="0.2">
      <c r="A4" s="164" t="s">
        <v>32</v>
      </c>
      <c r="B4" s="164"/>
      <c r="C4" s="164"/>
      <c r="D4" s="164"/>
      <c r="E4" s="101" t="s">
        <v>5</v>
      </c>
      <c r="F4" s="165" t="s">
        <v>8</v>
      </c>
      <c r="G4" s="165"/>
      <c r="H4" s="165"/>
      <c r="I4" s="165"/>
      <c r="J4" s="165"/>
      <c r="K4" s="165"/>
    </row>
    <row r="5" spans="1:11" ht="22.7" customHeight="1" x14ac:dyDescent="0.2">
      <c r="A5" s="162" t="s">
        <v>33</v>
      </c>
      <c r="B5" s="162"/>
      <c r="C5" s="162"/>
      <c r="D5" s="162"/>
      <c r="E5" s="162"/>
      <c r="F5" s="162" t="s">
        <v>3</v>
      </c>
      <c r="G5" s="166" t="s">
        <v>34</v>
      </c>
      <c r="H5" s="162" t="s">
        <v>4</v>
      </c>
      <c r="I5" s="162" t="s">
        <v>35</v>
      </c>
      <c r="J5" s="162"/>
      <c r="K5" s="162" t="s">
        <v>36</v>
      </c>
    </row>
    <row r="6" spans="1:11" ht="22.7" customHeight="1" x14ac:dyDescent="0.2">
      <c r="A6" s="102" t="s">
        <v>11</v>
      </c>
      <c r="B6" s="102" t="s">
        <v>12</v>
      </c>
      <c r="C6" s="102" t="s">
        <v>37</v>
      </c>
      <c r="D6" s="102" t="s">
        <v>38</v>
      </c>
      <c r="E6" s="102" t="s">
        <v>39</v>
      </c>
      <c r="F6" s="162"/>
      <c r="G6" s="166"/>
      <c r="H6" s="162"/>
      <c r="I6" s="162"/>
      <c r="J6" s="162"/>
      <c r="K6" s="162"/>
    </row>
    <row r="7" spans="1:11" ht="22.7" customHeight="1" x14ac:dyDescent="0.2">
      <c r="A7" s="1" t="s">
        <v>40</v>
      </c>
      <c r="B7" s="2"/>
      <c r="C7" s="2"/>
      <c r="D7" s="2"/>
      <c r="E7" s="3"/>
      <c r="F7" s="4">
        <v>3784037</v>
      </c>
      <c r="G7" s="4">
        <v>3545950</v>
      </c>
      <c r="H7" s="4">
        <v>238087</v>
      </c>
      <c r="I7" s="5"/>
      <c r="J7" s="6"/>
      <c r="K7" s="7"/>
    </row>
    <row r="8" spans="1:11" ht="22.7" customHeight="1" x14ac:dyDescent="0.2">
      <c r="A8" s="8"/>
      <c r="B8" s="9" t="s">
        <v>41</v>
      </c>
      <c r="C8" s="2"/>
      <c r="D8" s="2"/>
      <c r="E8" s="3"/>
      <c r="F8" s="4">
        <v>3744037</v>
      </c>
      <c r="G8" s="4">
        <v>3507300</v>
      </c>
      <c r="H8" s="4">
        <v>236737</v>
      </c>
      <c r="I8" s="5"/>
      <c r="J8" s="6"/>
      <c r="K8" s="7"/>
    </row>
    <row r="9" spans="1:11" ht="22.7" customHeight="1" x14ac:dyDescent="0.2">
      <c r="A9" s="10"/>
      <c r="B9" s="11"/>
      <c r="C9" s="9" t="s">
        <v>42</v>
      </c>
      <c r="D9" s="2"/>
      <c r="E9" s="3"/>
      <c r="F9" s="4">
        <v>3744037</v>
      </c>
      <c r="G9" s="4">
        <v>3507300</v>
      </c>
      <c r="H9" s="4">
        <v>236737</v>
      </c>
      <c r="I9" s="5"/>
      <c r="J9" s="6"/>
      <c r="K9" s="7"/>
    </row>
    <row r="10" spans="1:11" ht="22.7" customHeight="1" x14ac:dyDescent="0.2">
      <c r="A10" s="10"/>
      <c r="B10" s="12"/>
      <c r="C10" s="12"/>
      <c r="D10" s="9" t="s">
        <v>43</v>
      </c>
      <c r="E10" s="3"/>
      <c r="F10" s="4">
        <v>3744037</v>
      </c>
      <c r="G10" s="4">
        <v>3507300</v>
      </c>
      <c r="H10" s="4">
        <v>236737</v>
      </c>
      <c r="I10" s="5"/>
      <c r="J10" s="6"/>
      <c r="K10" s="7"/>
    </row>
    <row r="11" spans="1:11" ht="22.7" customHeight="1" x14ac:dyDescent="0.2">
      <c r="A11" s="10"/>
      <c r="B11" s="12"/>
      <c r="C11" s="12"/>
      <c r="D11" s="12"/>
      <c r="E11" s="13" t="s">
        <v>44</v>
      </c>
      <c r="F11" s="4">
        <v>3265544</v>
      </c>
      <c r="G11" s="4">
        <v>0</v>
      </c>
      <c r="H11" s="4">
        <v>0</v>
      </c>
      <c r="I11" s="5" t="s">
        <v>394</v>
      </c>
      <c r="J11" s="14">
        <v>3265544000</v>
      </c>
      <c r="K11" s="7"/>
    </row>
    <row r="12" spans="1:11" ht="22.7" customHeight="1" x14ac:dyDescent="0.2">
      <c r="A12" s="10"/>
      <c r="B12" s="12"/>
      <c r="C12" s="12"/>
      <c r="D12" s="12"/>
      <c r="E12" s="13" t="s">
        <v>45</v>
      </c>
      <c r="F12" s="4">
        <v>478493</v>
      </c>
      <c r="G12" s="4">
        <v>0</v>
      </c>
      <c r="H12" s="4">
        <v>0</v>
      </c>
      <c r="I12" s="5" t="s">
        <v>395</v>
      </c>
      <c r="J12" s="15">
        <v>478493000</v>
      </c>
      <c r="K12" s="7"/>
    </row>
    <row r="13" spans="1:11" ht="22.7" customHeight="1" x14ac:dyDescent="0.2">
      <c r="A13" s="8"/>
      <c r="B13" s="9" t="s">
        <v>46</v>
      </c>
      <c r="C13" s="2"/>
      <c r="D13" s="2"/>
      <c r="E13" s="3"/>
      <c r="F13" s="4">
        <v>40000</v>
      </c>
      <c r="G13" s="4">
        <v>38650</v>
      </c>
      <c r="H13" s="4">
        <v>1350</v>
      </c>
      <c r="I13" s="5"/>
      <c r="J13" s="6"/>
      <c r="K13" s="7"/>
    </row>
    <row r="14" spans="1:11" ht="22.7" customHeight="1" x14ac:dyDescent="0.2">
      <c r="A14" s="10"/>
      <c r="B14" s="11"/>
      <c r="C14" s="9" t="s">
        <v>47</v>
      </c>
      <c r="D14" s="2"/>
      <c r="E14" s="3"/>
      <c r="F14" s="4">
        <v>40000</v>
      </c>
      <c r="G14" s="4">
        <v>38650</v>
      </c>
      <c r="H14" s="4">
        <v>1350</v>
      </c>
      <c r="I14" s="5"/>
      <c r="J14" s="6"/>
      <c r="K14" s="7"/>
    </row>
    <row r="15" spans="1:11" ht="22.7" customHeight="1" x14ac:dyDescent="0.2">
      <c r="A15" s="10"/>
      <c r="B15" s="12"/>
      <c r="C15" s="12"/>
      <c r="D15" s="9" t="s">
        <v>48</v>
      </c>
      <c r="E15" s="3"/>
      <c r="F15" s="4">
        <v>40000</v>
      </c>
      <c r="G15" s="4">
        <v>38650</v>
      </c>
      <c r="H15" s="4">
        <v>1350</v>
      </c>
      <c r="I15" s="5"/>
      <c r="J15" s="6"/>
      <c r="K15" s="7"/>
    </row>
    <row r="16" spans="1:11" ht="22.7" customHeight="1" x14ac:dyDescent="0.2">
      <c r="A16" s="10"/>
      <c r="B16" s="12"/>
      <c r="C16" s="12"/>
      <c r="D16" s="12"/>
      <c r="E16" s="13" t="s">
        <v>48</v>
      </c>
      <c r="F16" s="4">
        <v>40000</v>
      </c>
      <c r="G16" s="4">
        <v>0</v>
      </c>
      <c r="H16" s="4">
        <v>0</v>
      </c>
      <c r="I16" s="5" t="s">
        <v>396</v>
      </c>
      <c r="J16" s="15">
        <v>40000000</v>
      </c>
      <c r="K16" s="7"/>
    </row>
    <row r="17" spans="1:11" ht="22.7" customHeight="1" x14ac:dyDescent="0.2">
      <c r="A17" s="1" t="s">
        <v>49</v>
      </c>
      <c r="B17" s="2"/>
      <c r="C17" s="2"/>
      <c r="D17" s="2"/>
      <c r="E17" s="3"/>
      <c r="F17" s="4">
        <v>453694</v>
      </c>
      <c r="G17" s="4">
        <v>384137</v>
      </c>
      <c r="H17" s="4">
        <v>69557</v>
      </c>
      <c r="I17" s="5"/>
      <c r="J17" s="6"/>
      <c r="K17" s="7"/>
    </row>
    <row r="18" spans="1:11" ht="22.7" customHeight="1" x14ac:dyDescent="0.2">
      <c r="A18" s="8"/>
      <c r="B18" s="9" t="s">
        <v>50</v>
      </c>
      <c r="C18" s="2"/>
      <c r="D18" s="2"/>
      <c r="E18" s="3"/>
      <c r="F18" s="4">
        <v>447772</v>
      </c>
      <c r="G18" s="4">
        <v>382487</v>
      </c>
      <c r="H18" s="4">
        <v>65285</v>
      </c>
      <c r="I18" s="5"/>
      <c r="J18" s="6"/>
      <c r="K18" s="7"/>
    </row>
    <row r="19" spans="1:11" ht="22.7" customHeight="1" x14ac:dyDescent="0.2">
      <c r="A19" s="10"/>
      <c r="B19" s="11"/>
      <c r="C19" s="9" t="s">
        <v>51</v>
      </c>
      <c r="D19" s="2"/>
      <c r="E19" s="3"/>
      <c r="F19" s="4">
        <v>447772</v>
      </c>
      <c r="G19" s="4">
        <v>382487</v>
      </c>
      <c r="H19" s="4">
        <v>65285</v>
      </c>
      <c r="I19" s="5"/>
      <c r="J19" s="6"/>
      <c r="K19" s="7"/>
    </row>
    <row r="20" spans="1:11" ht="22.7" customHeight="1" x14ac:dyDescent="0.2">
      <c r="A20" s="10"/>
      <c r="B20" s="12"/>
      <c r="C20" s="12"/>
      <c r="D20" s="9" t="s">
        <v>52</v>
      </c>
      <c r="E20" s="3"/>
      <c r="F20" s="4">
        <v>307778</v>
      </c>
      <c r="G20" s="4">
        <v>340037</v>
      </c>
      <c r="H20" s="4">
        <v>-32259</v>
      </c>
      <c r="I20" s="5"/>
      <c r="J20" s="6"/>
      <c r="K20" s="7"/>
    </row>
    <row r="21" spans="1:11" ht="22.7" customHeight="1" x14ac:dyDescent="0.2">
      <c r="A21" s="10"/>
      <c r="B21" s="12"/>
      <c r="C21" s="12"/>
      <c r="D21" s="12"/>
      <c r="E21" s="13" t="s">
        <v>52</v>
      </c>
      <c r="F21" s="4">
        <v>307778</v>
      </c>
      <c r="G21" s="4">
        <v>0</v>
      </c>
      <c r="H21" s="4">
        <v>0</v>
      </c>
      <c r="I21" s="5" t="s">
        <v>397</v>
      </c>
      <c r="J21" s="15">
        <v>278937000</v>
      </c>
      <c r="K21" s="7"/>
    </row>
    <row r="22" spans="1:11" ht="22.7" customHeight="1" x14ac:dyDescent="0.2">
      <c r="A22" s="10"/>
      <c r="B22" s="12"/>
      <c r="C22" s="12"/>
      <c r="D22" s="12"/>
      <c r="E22" s="16"/>
      <c r="F22" s="17"/>
      <c r="G22" s="17"/>
      <c r="H22" s="17"/>
      <c r="I22" s="5" t="s">
        <v>398</v>
      </c>
      <c r="J22" s="15">
        <v>28566000</v>
      </c>
      <c r="K22" s="7"/>
    </row>
    <row r="23" spans="1:11" ht="22.7" customHeight="1" x14ac:dyDescent="0.2">
      <c r="A23" s="10"/>
      <c r="B23" s="12"/>
      <c r="C23" s="12"/>
      <c r="D23" s="12"/>
      <c r="E23" s="16"/>
      <c r="F23" s="17"/>
      <c r="G23" s="17"/>
      <c r="H23" s="17"/>
      <c r="I23" s="5" t="s">
        <v>399</v>
      </c>
      <c r="J23" s="15">
        <v>275000</v>
      </c>
      <c r="K23" s="7"/>
    </row>
    <row r="24" spans="1:11" ht="22.7" customHeight="1" x14ac:dyDescent="0.2">
      <c r="A24" s="10"/>
      <c r="B24" s="12"/>
      <c r="C24" s="12"/>
      <c r="D24" s="9" t="s">
        <v>53</v>
      </c>
      <c r="E24" s="3"/>
      <c r="F24" s="4">
        <v>19440</v>
      </c>
      <c r="G24" s="4">
        <v>26400</v>
      </c>
      <c r="H24" s="4">
        <v>-6960</v>
      </c>
      <c r="I24" s="5"/>
      <c r="J24" s="6"/>
      <c r="K24" s="7"/>
    </row>
    <row r="25" spans="1:11" ht="22.7" customHeight="1" x14ac:dyDescent="0.2">
      <c r="A25" s="10"/>
      <c r="B25" s="12"/>
      <c r="C25" s="12"/>
      <c r="D25" s="12"/>
      <c r="E25" s="13" t="s">
        <v>54</v>
      </c>
      <c r="F25" s="4">
        <v>19440</v>
      </c>
      <c r="G25" s="4">
        <v>0</v>
      </c>
      <c r="H25" s="4">
        <v>0</v>
      </c>
      <c r="I25" s="5" t="s">
        <v>400</v>
      </c>
      <c r="J25" s="15">
        <v>10800000</v>
      </c>
      <c r="K25" s="7"/>
    </row>
    <row r="26" spans="1:11" ht="22.7" customHeight="1" x14ac:dyDescent="0.2">
      <c r="A26" s="10"/>
      <c r="B26" s="12"/>
      <c r="C26" s="12"/>
      <c r="D26" s="12"/>
      <c r="E26" s="16"/>
      <c r="F26" s="17"/>
      <c r="G26" s="17"/>
      <c r="H26" s="17"/>
      <c r="I26" s="5" t="s">
        <v>401</v>
      </c>
      <c r="J26" s="15">
        <v>8640000</v>
      </c>
      <c r="K26" s="7"/>
    </row>
    <row r="27" spans="1:11" ht="22.7" customHeight="1" x14ac:dyDescent="0.2">
      <c r="A27" s="10"/>
      <c r="B27" s="12"/>
      <c r="C27" s="12"/>
      <c r="D27" s="9" t="s">
        <v>55</v>
      </c>
      <c r="E27" s="3"/>
      <c r="F27" s="4">
        <v>110940</v>
      </c>
      <c r="G27" s="4">
        <v>6600</v>
      </c>
      <c r="H27" s="4">
        <v>104340</v>
      </c>
      <c r="I27" s="5"/>
      <c r="J27" s="6"/>
      <c r="K27" s="7"/>
    </row>
    <row r="28" spans="1:11" ht="22.7" customHeight="1" x14ac:dyDescent="0.2">
      <c r="A28" s="10"/>
      <c r="B28" s="12"/>
      <c r="C28" s="12"/>
      <c r="D28" s="12"/>
      <c r="E28" s="13" t="s">
        <v>56</v>
      </c>
      <c r="F28" s="4">
        <v>110940</v>
      </c>
      <c r="G28" s="4">
        <v>0</v>
      </c>
      <c r="H28" s="4">
        <v>0</v>
      </c>
      <c r="I28" s="5" t="s">
        <v>402</v>
      </c>
      <c r="J28" s="15">
        <v>1800000</v>
      </c>
      <c r="K28" s="7"/>
    </row>
    <row r="29" spans="1:11" ht="22.7" customHeight="1" x14ac:dyDescent="0.2">
      <c r="A29" s="10"/>
      <c r="B29" s="12"/>
      <c r="C29" s="12"/>
      <c r="D29" s="12"/>
      <c r="E29" s="16"/>
      <c r="F29" s="17"/>
      <c r="G29" s="17"/>
      <c r="H29" s="17"/>
      <c r="I29" s="5" t="s">
        <v>403</v>
      </c>
      <c r="J29" s="15">
        <v>1050000</v>
      </c>
      <c r="K29" s="7"/>
    </row>
    <row r="30" spans="1:11" ht="22.7" customHeight="1" x14ac:dyDescent="0.2">
      <c r="A30" s="10"/>
      <c r="B30" s="12"/>
      <c r="C30" s="12"/>
      <c r="D30" s="12"/>
      <c r="E30" s="16"/>
      <c r="F30" s="17"/>
      <c r="G30" s="17"/>
      <c r="H30" s="17"/>
      <c r="I30" s="5" t="s">
        <v>404</v>
      </c>
      <c r="J30" s="15">
        <v>52440000</v>
      </c>
      <c r="K30" s="7"/>
    </row>
    <row r="31" spans="1:11" ht="22.7" customHeight="1" x14ac:dyDescent="0.2">
      <c r="A31" s="10"/>
      <c r="B31" s="12"/>
      <c r="C31" s="12"/>
      <c r="D31" s="12"/>
      <c r="E31" s="16"/>
      <c r="F31" s="17"/>
      <c r="G31" s="17"/>
      <c r="H31" s="17"/>
      <c r="I31" s="5" t="s">
        <v>405</v>
      </c>
      <c r="J31" s="15">
        <v>55650000</v>
      </c>
      <c r="K31" s="7"/>
    </row>
    <row r="32" spans="1:11" ht="22.7" customHeight="1" x14ac:dyDescent="0.2">
      <c r="A32" s="10"/>
      <c r="B32" s="12"/>
      <c r="C32" s="12"/>
      <c r="D32" s="9" t="s">
        <v>57</v>
      </c>
      <c r="E32" s="3"/>
      <c r="F32" s="4">
        <v>9614</v>
      </c>
      <c r="G32" s="4">
        <v>9450</v>
      </c>
      <c r="H32" s="4">
        <v>164</v>
      </c>
      <c r="I32" s="5"/>
      <c r="J32" s="6"/>
      <c r="K32" s="7"/>
    </row>
    <row r="33" spans="1:11" ht="22.7" customHeight="1" x14ac:dyDescent="0.2">
      <c r="A33" s="10"/>
      <c r="B33" s="12"/>
      <c r="C33" s="12"/>
      <c r="D33" s="12"/>
      <c r="E33" s="13" t="s">
        <v>58</v>
      </c>
      <c r="F33" s="4">
        <v>9614</v>
      </c>
      <c r="G33" s="4">
        <v>0</v>
      </c>
      <c r="H33" s="4">
        <v>0</v>
      </c>
      <c r="I33" s="5" t="s">
        <v>406</v>
      </c>
      <c r="J33" s="15">
        <v>9614000</v>
      </c>
      <c r="K33" s="7"/>
    </row>
    <row r="34" spans="1:11" ht="22.7" customHeight="1" x14ac:dyDescent="0.2">
      <c r="A34" s="103"/>
      <c r="B34" s="18" t="s">
        <v>59</v>
      </c>
      <c r="C34" s="104"/>
      <c r="D34" s="104"/>
      <c r="E34" s="19"/>
      <c r="F34" s="4">
        <v>5922</v>
      </c>
      <c r="G34" s="4">
        <v>1650</v>
      </c>
      <c r="H34" s="4">
        <v>4272</v>
      </c>
      <c r="I34" s="5"/>
      <c r="J34" s="6"/>
      <c r="K34" s="7"/>
    </row>
    <row r="35" spans="1:11" ht="24.2" customHeight="1" x14ac:dyDescent="0.2"/>
    <row r="36" spans="1:11" ht="2.1" customHeight="1" x14ac:dyDescent="0.2"/>
    <row r="37" spans="1:11" ht="5.85" customHeight="1" x14ac:dyDescent="0.2"/>
    <row r="38" spans="1:11" ht="17.100000000000001" customHeight="1" x14ac:dyDescent="0.2">
      <c r="A38" s="163" t="s">
        <v>61</v>
      </c>
      <c r="B38" s="163"/>
      <c r="C38" s="163"/>
      <c r="D38" s="163"/>
      <c r="E38" s="163"/>
      <c r="F38" s="163"/>
      <c r="G38" s="163"/>
      <c r="H38" s="163"/>
      <c r="I38" s="105" t="s">
        <v>62</v>
      </c>
      <c r="J38" s="147" t="s">
        <v>386</v>
      </c>
      <c r="K38" s="147"/>
    </row>
    <row r="39" spans="1:11" ht="50.45" customHeight="1" x14ac:dyDescent="0.2"/>
    <row r="40" spans="1:11" ht="32.1" customHeight="1" x14ac:dyDescent="0.2">
      <c r="A40" s="148" t="s">
        <v>393</v>
      </c>
      <c r="B40" s="148"/>
      <c r="C40" s="148"/>
      <c r="D40" s="148"/>
      <c r="E40" s="148"/>
      <c r="F40" s="148"/>
      <c r="G40" s="148"/>
      <c r="H40" s="148"/>
      <c r="I40" s="148"/>
      <c r="J40" s="148"/>
      <c r="K40" s="148"/>
    </row>
    <row r="41" spans="1:11" ht="13.35" customHeight="1" x14ac:dyDescent="0.2"/>
    <row r="42" spans="1:11" ht="17.100000000000001" customHeight="1" x14ac:dyDescent="0.2">
      <c r="A42" s="164" t="s">
        <v>32</v>
      </c>
      <c r="B42" s="164"/>
      <c r="C42" s="164"/>
      <c r="D42" s="164"/>
      <c r="E42" s="101" t="s">
        <v>5</v>
      </c>
      <c r="F42" s="165" t="s">
        <v>8</v>
      </c>
      <c r="G42" s="165"/>
      <c r="H42" s="165"/>
      <c r="I42" s="165"/>
      <c r="J42" s="165"/>
      <c r="K42" s="165"/>
    </row>
    <row r="43" spans="1:11" ht="22.7" customHeight="1" x14ac:dyDescent="0.2">
      <c r="A43" s="162" t="s">
        <v>33</v>
      </c>
      <c r="B43" s="162"/>
      <c r="C43" s="162"/>
      <c r="D43" s="162"/>
      <c r="E43" s="162"/>
      <c r="F43" s="162" t="s">
        <v>3</v>
      </c>
      <c r="G43" s="166" t="s">
        <v>34</v>
      </c>
      <c r="H43" s="162" t="s">
        <v>4</v>
      </c>
      <c r="I43" s="162" t="s">
        <v>35</v>
      </c>
      <c r="J43" s="162"/>
      <c r="K43" s="162" t="s">
        <v>36</v>
      </c>
    </row>
    <row r="44" spans="1:11" ht="22.7" customHeight="1" x14ac:dyDescent="0.2">
      <c r="A44" s="102" t="s">
        <v>11</v>
      </c>
      <c r="B44" s="102" t="s">
        <v>12</v>
      </c>
      <c r="C44" s="102" t="s">
        <v>37</v>
      </c>
      <c r="D44" s="102" t="s">
        <v>38</v>
      </c>
      <c r="E44" s="102" t="s">
        <v>39</v>
      </c>
      <c r="F44" s="162"/>
      <c r="G44" s="166"/>
      <c r="H44" s="162"/>
      <c r="I44" s="162"/>
      <c r="J44" s="162"/>
      <c r="K44" s="162"/>
    </row>
    <row r="45" spans="1:11" ht="22.7" customHeight="1" x14ac:dyDescent="0.2">
      <c r="A45" s="20"/>
      <c r="B45" s="9"/>
      <c r="C45" s="9" t="s">
        <v>60</v>
      </c>
      <c r="D45" s="2"/>
      <c r="E45" s="3"/>
      <c r="F45" s="4">
        <v>2090</v>
      </c>
      <c r="G45" s="4">
        <v>710</v>
      </c>
      <c r="H45" s="4">
        <v>1380</v>
      </c>
      <c r="I45" s="5"/>
      <c r="J45" s="6"/>
      <c r="K45" s="7"/>
    </row>
    <row r="46" spans="1:11" ht="22.7" customHeight="1" x14ac:dyDescent="0.2">
      <c r="A46" s="10"/>
      <c r="B46" s="12"/>
      <c r="C46" s="12"/>
      <c r="D46" s="9" t="s">
        <v>60</v>
      </c>
      <c r="E46" s="3"/>
      <c r="F46" s="4">
        <v>2090</v>
      </c>
      <c r="G46" s="4">
        <v>710</v>
      </c>
      <c r="H46" s="4">
        <v>1380</v>
      </c>
      <c r="I46" s="5"/>
      <c r="J46" s="6"/>
      <c r="K46" s="7"/>
    </row>
    <row r="47" spans="1:11" ht="22.7" customHeight="1" x14ac:dyDescent="0.2">
      <c r="A47" s="10"/>
      <c r="B47" s="12"/>
      <c r="C47" s="12"/>
      <c r="D47" s="12"/>
      <c r="E47" s="13" t="s">
        <v>63</v>
      </c>
      <c r="F47" s="4">
        <v>1300</v>
      </c>
      <c r="G47" s="4">
        <v>0</v>
      </c>
      <c r="H47" s="4">
        <v>0</v>
      </c>
      <c r="I47" s="5" t="s">
        <v>407</v>
      </c>
      <c r="J47" s="15">
        <v>800000</v>
      </c>
      <c r="K47" s="7"/>
    </row>
    <row r="48" spans="1:11" ht="22.7" customHeight="1" x14ac:dyDescent="0.2">
      <c r="A48" s="10"/>
      <c r="B48" s="12"/>
      <c r="C48" s="12"/>
      <c r="D48" s="12"/>
      <c r="E48" s="16"/>
      <c r="F48" s="17"/>
      <c r="G48" s="17"/>
      <c r="H48" s="17"/>
      <c r="I48" s="5" t="s">
        <v>64</v>
      </c>
      <c r="J48" s="15">
        <v>500000</v>
      </c>
      <c r="K48" s="7"/>
    </row>
    <row r="49" spans="1:11" ht="22.7" customHeight="1" x14ac:dyDescent="0.2">
      <c r="A49" s="10"/>
      <c r="B49" s="12"/>
      <c r="C49" s="12"/>
      <c r="D49" s="12"/>
      <c r="E49" s="13" t="s">
        <v>65</v>
      </c>
      <c r="F49" s="4">
        <v>790</v>
      </c>
      <c r="G49" s="4">
        <v>0</v>
      </c>
      <c r="H49" s="4">
        <v>0</v>
      </c>
      <c r="I49" s="5" t="s">
        <v>408</v>
      </c>
      <c r="J49" s="15">
        <v>50000</v>
      </c>
      <c r="K49" s="7"/>
    </row>
    <row r="50" spans="1:11" ht="22.7" customHeight="1" x14ac:dyDescent="0.2">
      <c r="A50" s="10"/>
      <c r="B50" s="12"/>
      <c r="C50" s="12"/>
      <c r="D50" s="12"/>
      <c r="E50" s="16"/>
      <c r="F50" s="17"/>
      <c r="G50" s="17"/>
      <c r="H50" s="17"/>
      <c r="I50" s="5" t="s">
        <v>409</v>
      </c>
      <c r="J50" s="15">
        <v>740000</v>
      </c>
      <c r="K50" s="7"/>
    </row>
    <row r="51" spans="1:11" ht="22.7" customHeight="1" x14ac:dyDescent="0.2">
      <c r="A51" s="10"/>
      <c r="B51" s="11"/>
      <c r="C51" s="9" t="s">
        <v>66</v>
      </c>
      <c r="D51" s="2"/>
      <c r="E51" s="3"/>
      <c r="F51" s="4">
        <v>100</v>
      </c>
      <c r="G51" s="4">
        <v>100</v>
      </c>
      <c r="H51" s="4">
        <v>0</v>
      </c>
      <c r="I51" s="5"/>
      <c r="J51" s="6"/>
      <c r="K51" s="7"/>
    </row>
    <row r="52" spans="1:11" ht="22.7" customHeight="1" x14ac:dyDescent="0.2">
      <c r="A52" s="10"/>
      <c r="B52" s="12"/>
      <c r="C52" s="12"/>
      <c r="D52" s="9" t="s">
        <v>67</v>
      </c>
      <c r="E52" s="3"/>
      <c r="F52" s="4">
        <v>100</v>
      </c>
      <c r="G52" s="4">
        <v>100</v>
      </c>
      <c r="H52" s="4">
        <v>0</v>
      </c>
      <c r="I52" s="5"/>
      <c r="J52" s="6"/>
      <c r="K52" s="7"/>
    </row>
    <row r="53" spans="1:11" ht="22.7" customHeight="1" x14ac:dyDescent="0.2">
      <c r="A53" s="10"/>
      <c r="B53" s="12"/>
      <c r="C53" s="12"/>
      <c r="D53" s="12"/>
      <c r="E53" s="13" t="s">
        <v>67</v>
      </c>
      <c r="F53" s="4">
        <v>100</v>
      </c>
      <c r="G53" s="4">
        <v>0</v>
      </c>
      <c r="H53" s="4">
        <v>0</v>
      </c>
      <c r="I53" s="5" t="s">
        <v>68</v>
      </c>
      <c r="J53" s="15">
        <v>100000</v>
      </c>
      <c r="K53" s="7"/>
    </row>
    <row r="54" spans="1:11" ht="22.7" customHeight="1" x14ac:dyDescent="0.2">
      <c r="A54" s="10"/>
      <c r="B54" s="11"/>
      <c r="C54" s="9" t="s">
        <v>69</v>
      </c>
      <c r="D54" s="2"/>
      <c r="E54" s="3"/>
      <c r="F54" s="4">
        <v>3732</v>
      </c>
      <c r="G54" s="4">
        <v>840</v>
      </c>
      <c r="H54" s="4">
        <v>2892</v>
      </c>
      <c r="I54" s="5"/>
      <c r="J54" s="6"/>
      <c r="K54" s="7"/>
    </row>
    <row r="55" spans="1:11" ht="22.7" customHeight="1" x14ac:dyDescent="0.2">
      <c r="A55" s="10"/>
      <c r="B55" s="12"/>
      <c r="C55" s="12"/>
      <c r="D55" s="9" t="s">
        <v>70</v>
      </c>
      <c r="E55" s="3"/>
      <c r="F55" s="4">
        <v>3632</v>
      </c>
      <c r="G55" s="4">
        <v>740</v>
      </c>
      <c r="H55" s="4">
        <v>2892</v>
      </c>
      <c r="I55" s="5"/>
      <c r="J55" s="6"/>
      <c r="K55" s="7"/>
    </row>
    <row r="56" spans="1:11" ht="22.7" customHeight="1" x14ac:dyDescent="0.2">
      <c r="A56" s="10"/>
      <c r="B56" s="12"/>
      <c r="C56" s="12"/>
      <c r="D56" s="12"/>
      <c r="E56" s="13" t="s">
        <v>70</v>
      </c>
      <c r="F56" s="4">
        <v>3632</v>
      </c>
      <c r="G56" s="4">
        <v>0</v>
      </c>
      <c r="H56" s="4">
        <v>0</v>
      </c>
      <c r="I56" s="5" t="s">
        <v>410</v>
      </c>
      <c r="J56" s="15">
        <v>3492000</v>
      </c>
      <c r="K56" s="7"/>
    </row>
    <row r="57" spans="1:11" ht="22.7" customHeight="1" x14ac:dyDescent="0.2">
      <c r="A57" s="10"/>
      <c r="B57" s="12"/>
      <c r="C57" s="12"/>
      <c r="D57" s="12"/>
      <c r="E57" s="16"/>
      <c r="F57" s="17"/>
      <c r="G57" s="17"/>
      <c r="H57" s="17"/>
      <c r="I57" s="5" t="s">
        <v>71</v>
      </c>
      <c r="J57" s="15">
        <v>140000</v>
      </c>
      <c r="K57" s="7"/>
    </row>
    <row r="58" spans="1:11" ht="22.7" customHeight="1" x14ac:dyDescent="0.2">
      <c r="A58" s="10"/>
      <c r="B58" s="12"/>
      <c r="C58" s="12"/>
      <c r="D58" s="9" t="s">
        <v>72</v>
      </c>
      <c r="E58" s="3"/>
      <c r="F58" s="4">
        <v>100</v>
      </c>
      <c r="G58" s="4">
        <v>100</v>
      </c>
      <c r="H58" s="4">
        <v>0</v>
      </c>
      <c r="I58" s="5"/>
      <c r="J58" s="6"/>
      <c r="K58" s="7"/>
    </row>
    <row r="59" spans="1:11" ht="22.7" customHeight="1" x14ac:dyDescent="0.2">
      <c r="A59" s="10"/>
      <c r="B59" s="12"/>
      <c r="C59" s="12"/>
      <c r="D59" s="12"/>
      <c r="E59" s="13" t="s">
        <v>73</v>
      </c>
      <c r="F59" s="4">
        <v>100</v>
      </c>
      <c r="G59" s="4">
        <v>0</v>
      </c>
      <c r="H59" s="4">
        <v>0</v>
      </c>
      <c r="I59" s="5" t="s">
        <v>74</v>
      </c>
      <c r="J59" s="15">
        <v>100000</v>
      </c>
      <c r="K59" s="7"/>
    </row>
    <row r="60" spans="1:11" ht="22.7" customHeight="1" x14ac:dyDescent="0.2">
      <c r="A60" s="1" t="s">
        <v>75</v>
      </c>
      <c r="B60" s="2"/>
      <c r="C60" s="2"/>
      <c r="D60" s="2"/>
      <c r="E60" s="3"/>
      <c r="F60" s="4">
        <v>18000</v>
      </c>
      <c r="G60" s="4">
        <v>8000</v>
      </c>
      <c r="H60" s="4">
        <v>10000</v>
      </c>
      <c r="I60" s="5"/>
      <c r="J60" s="6"/>
      <c r="K60" s="7"/>
    </row>
    <row r="61" spans="1:11" ht="22.7" customHeight="1" x14ac:dyDescent="0.2">
      <c r="A61" s="8"/>
      <c r="B61" s="9" t="s">
        <v>76</v>
      </c>
      <c r="C61" s="2"/>
      <c r="D61" s="2"/>
      <c r="E61" s="3"/>
      <c r="F61" s="4">
        <v>18000</v>
      </c>
      <c r="G61" s="4">
        <v>8000</v>
      </c>
      <c r="H61" s="4">
        <v>10000</v>
      </c>
      <c r="I61" s="5"/>
      <c r="J61" s="6"/>
      <c r="K61" s="7"/>
    </row>
    <row r="62" spans="1:11" ht="22.7" customHeight="1" x14ac:dyDescent="0.2">
      <c r="A62" s="10"/>
      <c r="B62" s="11"/>
      <c r="C62" s="9" t="s">
        <v>77</v>
      </c>
      <c r="D62" s="2"/>
      <c r="E62" s="3"/>
      <c r="F62" s="4">
        <v>18000</v>
      </c>
      <c r="G62" s="4">
        <v>8000</v>
      </c>
      <c r="H62" s="4">
        <v>10000</v>
      </c>
      <c r="I62" s="5"/>
      <c r="J62" s="6"/>
      <c r="K62" s="7"/>
    </row>
    <row r="63" spans="1:11" ht="22.7" customHeight="1" x14ac:dyDescent="0.2">
      <c r="A63" s="10"/>
      <c r="B63" s="12"/>
      <c r="C63" s="12"/>
      <c r="D63" s="9" t="s">
        <v>77</v>
      </c>
      <c r="E63" s="3"/>
      <c r="F63" s="4">
        <v>18000</v>
      </c>
      <c r="G63" s="4">
        <v>8000</v>
      </c>
      <c r="H63" s="4">
        <v>10000</v>
      </c>
      <c r="I63" s="5"/>
      <c r="J63" s="6"/>
      <c r="K63" s="7"/>
    </row>
    <row r="64" spans="1:11" ht="22.7" customHeight="1" x14ac:dyDescent="0.2">
      <c r="A64" s="10"/>
      <c r="B64" s="12"/>
      <c r="C64" s="12"/>
      <c r="D64" s="12"/>
      <c r="E64" s="13" t="s">
        <v>77</v>
      </c>
      <c r="F64" s="4">
        <v>18000</v>
      </c>
      <c r="G64" s="4">
        <v>0</v>
      </c>
      <c r="H64" s="4">
        <v>0</v>
      </c>
      <c r="I64" s="5" t="s">
        <v>411</v>
      </c>
      <c r="J64" s="15">
        <v>18000000</v>
      </c>
      <c r="K64" s="7"/>
    </row>
    <row r="65" spans="1:11" ht="22.7" customHeight="1" x14ac:dyDescent="0.2">
      <c r="A65" s="162" t="s">
        <v>78</v>
      </c>
      <c r="B65" s="162"/>
      <c r="C65" s="162"/>
      <c r="D65" s="162"/>
      <c r="E65" s="162"/>
      <c r="F65" s="4">
        <v>4255731</v>
      </c>
      <c r="G65" s="4">
        <v>3938087</v>
      </c>
      <c r="H65" s="106">
        <v>317644</v>
      </c>
      <c r="I65" s="107"/>
      <c r="J65" s="21"/>
      <c r="K65" s="22"/>
    </row>
    <row r="66" spans="1:11" ht="183.2" customHeight="1" x14ac:dyDescent="0.2"/>
    <row r="67" spans="1:11" ht="2.1" customHeight="1" x14ac:dyDescent="0.2"/>
    <row r="68" spans="1:11" ht="5.85" customHeight="1" x14ac:dyDescent="0.2"/>
    <row r="69" spans="1:11" ht="17.100000000000001" customHeight="1" x14ac:dyDescent="0.2">
      <c r="A69" s="163" t="s">
        <v>79</v>
      </c>
      <c r="B69" s="163"/>
      <c r="C69" s="163"/>
      <c r="D69" s="163"/>
      <c r="E69" s="163"/>
      <c r="F69" s="163"/>
      <c r="G69" s="163"/>
      <c r="H69" s="163"/>
      <c r="I69" s="105" t="s">
        <v>62</v>
      </c>
      <c r="J69" s="147" t="s">
        <v>386</v>
      </c>
      <c r="K69" s="147"/>
    </row>
  </sheetData>
  <mergeCells count="23">
    <mergeCell ref="A2:K2"/>
    <mergeCell ref="A4:D4"/>
    <mergeCell ref="F4:K4"/>
    <mergeCell ref="A5:E5"/>
    <mergeCell ref="F5:F6"/>
    <mergeCell ref="G5:G6"/>
    <mergeCell ref="H5:H6"/>
    <mergeCell ref="I5:J6"/>
    <mergeCell ref="K5:K6"/>
    <mergeCell ref="K43:K44"/>
    <mergeCell ref="A65:E65"/>
    <mergeCell ref="A69:H69"/>
    <mergeCell ref="J69:K69"/>
    <mergeCell ref="A38:H38"/>
    <mergeCell ref="J38:K38"/>
    <mergeCell ref="A40:K40"/>
    <mergeCell ref="A42:D42"/>
    <mergeCell ref="F42:K42"/>
    <mergeCell ref="A43:E43"/>
    <mergeCell ref="F43:F44"/>
    <mergeCell ref="G43:G44"/>
    <mergeCell ref="H43:H44"/>
    <mergeCell ref="I43:J44"/>
  </mergeCells>
  <phoneticPr fontId="4" type="noConversion"/>
  <pageMargins left="0" right="0" top="0" bottom="0" header="0" footer="0"/>
  <pageSetup paperSize="9"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sheetPr>
  <dimension ref="A1:J544"/>
  <sheetViews>
    <sheetView zoomScaleNormal="100" zoomScaleSheetLayoutView="100" workbookViewId="0">
      <selection activeCell="H19" sqref="H19"/>
    </sheetView>
  </sheetViews>
  <sheetFormatPr defaultRowHeight="12.75" x14ac:dyDescent="0.2"/>
  <cols>
    <col min="1" max="3" width="4" customWidth="1"/>
    <col min="4" max="4" width="6.140625" customWidth="1"/>
    <col min="5" max="5" width="16.140625" customWidth="1"/>
    <col min="6" max="8" width="7.7109375" customWidth="1"/>
    <col min="9" max="9" width="29.28515625" customWidth="1"/>
    <col min="10" max="10" width="13.5703125" customWidth="1"/>
    <col min="257" max="259" width="4" customWidth="1"/>
    <col min="260" max="260" width="6.140625" customWidth="1"/>
    <col min="261" max="261" width="16.140625" customWidth="1"/>
    <col min="262" max="264" width="7.7109375" customWidth="1"/>
    <col min="265" max="265" width="29.28515625" customWidth="1"/>
    <col min="266" max="266" width="13.5703125" customWidth="1"/>
    <col min="513" max="515" width="4" customWidth="1"/>
    <col min="516" max="516" width="6.140625" customWidth="1"/>
    <col min="517" max="517" width="16.140625" customWidth="1"/>
    <col min="518" max="520" width="7.7109375" customWidth="1"/>
    <col min="521" max="521" width="29.28515625" customWidth="1"/>
    <col min="522" max="522" width="13.5703125" customWidth="1"/>
    <col min="769" max="771" width="4" customWidth="1"/>
    <col min="772" max="772" width="6.140625" customWidth="1"/>
    <col min="773" max="773" width="16.140625" customWidth="1"/>
    <col min="774" max="776" width="7.7109375" customWidth="1"/>
    <col min="777" max="777" width="29.28515625" customWidth="1"/>
    <col min="778" max="778" width="13.5703125" customWidth="1"/>
    <col min="1025" max="1027" width="4" customWidth="1"/>
    <col min="1028" max="1028" width="6.140625" customWidth="1"/>
    <col min="1029" max="1029" width="16.140625" customWidth="1"/>
    <col min="1030" max="1032" width="7.7109375" customWidth="1"/>
    <col min="1033" max="1033" width="29.28515625" customWidth="1"/>
    <col min="1034" max="1034" width="13.5703125" customWidth="1"/>
    <col min="1281" max="1283" width="4" customWidth="1"/>
    <col min="1284" max="1284" width="6.140625" customWidth="1"/>
    <col min="1285" max="1285" width="16.140625" customWidth="1"/>
    <col min="1286" max="1288" width="7.7109375" customWidth="1"/>
    <col min="1289" max="1289" width="29.28515625" customWidth="1"/>
    <col min="1290" max="1290" width="13.5703125" customWidth="1"/>
    <col min="1537" max="1539" width="4" customWidth="1"/>
    <col min="1540" max="1540" width="6.140625" customWidth="1"/>
    <col min="1541" max="1541" width="16.140625" customWidth="1"/>
    <col min="1542" max="1544" width="7.7109375" customWidth="1"/>
    <col min="1545" max="1545" width="29.28515625" customWidth="1"/>
    <col min="1546" max="1546" width="13.5703125" customWidth="1"/>
    <col min="1793" max="1795" width="4" customWidth="1"/>
    <col min="1796" max="1796" width="6.140625" customWidth="1"/>
    <col min="1797" max="1797" width="16.140625" customWidth="1"/>
    <col min="1798" max="1800" width="7.7109375" customWidth="1"/>
    <col min="1801" max="1801" width="29.28515625" customWidth="1"/>
    <col min="1802" max="1802" width="13.5703125" customWidth="1"/>
    <col min="2049" max="2051" width="4" customWidth="1"/>
    <col min="2052" max="2052" width="6.140625" customWidth="1"/>
    <col min="2053" max="2053" width="16.140625" customWidth="1"/>
    <col min="2054" max="2056" width="7.7109375" customWidth="1"/>
    <col min="2057" max="2057" width="29.28515625" customWidth="1"/>
    <col min="2058" max="2058" width="13.5703125" customWidth="1"/>
    <col min="2305" max="2307" width="4" customWidth="1"/>
    <col min="2308" max="2308" width="6.140625" customWidth="1"/>
    <col min="2309" max="2309" width="16.140625" customWidth="1"/>
    <col min="2310" max="2312" width="7.7109375" customWidth="1"/>
    <col min="2313" max="2313" width="29.28515625" customWidth="1"/>
    <col min="2314" max="2314" width="13.5703125" customWidth="1"/>
    <col min="2561" max="2563" width="4" customWidth="1"/>
    <col min="2564" max="2564" width="6.140625" customWidth="1"/>
    <col min="2565" max="2565" width="16.140625" customWidth="1"/>
    <col min="2566" max="2568" width="7.7109375" customWidth="1"/>
    <col min="2569" max="2569" width="29.28515625" customWidth="1"/>
    <col min="2570" max="2570" width="13.5703125" customWidth="1"/>
    <col min="2817" max="2819" width="4" customWidth="1"/>
    <col min="2820" max="2820" width="6.140625" customWidth="1"/>
    <col min="2821" max="2821" width="16.140625" customWidth="1"/>
    <col min="2822" max="2824" width="7.7109375" customWidth="1"/>
    <col min="2825" max="2825" width="29.28515625" customWidth="1"/>
    <col min="2826" max="2826" width="13.5703125" customWidth="1"/>
    <col min="3073" max="3075" width="4" customWidth="1"/>
    <col min="3076" max="3076" width="6.140625" customWidth="1"/>
    <col min="3077" max="3077" width="16.140625" customWidth="1"/>
    <col min="3078" max="3080" width="7.7109375" customWidth="1"/>
    <col min="3081" max="3081" width="29.28515625" customWidth="1"/>
    <col min="3082" max="3082" width="13.5703125" customWidth="1"/>
    <col min="3329" max="3331" width="4" customWidth="1"/>
    <col min="3332" max="3332" width="6.140625" customWidth="1"/>
    <col min="3333" max="3333" width="16.140625" customWidth="1"/>
    <col min="3334" max="3336" width="7.7109375" customWidth="1"/>
    <col min="3337" max="3337" width="29.28515625" customWidth="1"/>
    <col min="3338" max="3338" width="13.5703125" customWidth="1"/>
    <col min="3585" max="3587" width="4" customWidth="1"/>
    <col min="3588" max="3588" width="6.140625" customWidth="1"/>
    <col min="3589" max="3589" width="16.140625" customWidth="1"/>
    <col min="3590" max="3592" width="7.7109375" customWidth="1"/>
    <col min="3593" max="3593" width="29.28515625" customWidth="1"/>
    <col min="3594" max="3594" width="13.5703125" customWidth="1"/>
    <col min="3841" max="3843" width="4" customWidth="1"/>
    <col min="3844" max="3844" width="6.140625" customWidth="1"/>
    <col min="3845" max="3845" width="16.140625" customWidth="1"/>
    <col min="3846" max="3848" width="7.7109375" customWidth="1"/>
    <col min="3849" max="3849" width="29.28515625" customWidth="1"/>
    <col min="3850" max="3850" width="13.5703125" customWidth="1"/>
    <col min="4097" max="4099" width="4" customWidth="1"/>
    <col min="4100" max="4100" width="6.140625" customWidth="1"/>
    <col min="4101" max="4101" width="16.140625" customWidth="1"/>
    <col min="4102" max="4104" width="7.7109375" customWidth="1"/>
    <col min="4105" max="4105" width="29.28515625" customWidth="1"/>
    <col min="4106" max="4106" width="13.5703125" customWidth="1"/>
    <col min="4353" max="4355" width="4" customWidth="1"/>
    <col min="4356" max="4356" width="6.140625" customWidth="1"/>
    <col min="4357" max="4357" width="16.140625" customWidth="1"/>
    <col min="4358" max="4360" width="7.7109375" customWidth="1"/>
    <col min="4361" max="4361" width="29.28515625" customWidth="1"/>
    <col min="4362" max="4362" width="13.5703125" customWidth="1"/>
    <col min="4609" max="4611" width="4" customWidth="1"/>
    <col min="4612" max="4612" width="6.140625" customWidth="1"/>
    <col min="4613" max="4613" width="16.140625" customWidth="1"/>
    <col min="4614" max="4616" width="7.7109375" customWidth="1"/>
    <col min="4617" max="4617" width="29.28515625" customWidth="1"/>
    <col min="4618" max="4618" width="13.5703125" customWidth="1"/>
    <col min="4865" max="4867" width="4" customWidth="1"/>
    <col min="4868" max="4868" width="6.140625" customWidth="1"/>
    <col min="4869" max="4869" width="16.140625" customWidth="1"/>
    <col min="4870" max="4872" width="7.7109375" customWidth="1"/>
    <col min="4873" max="4873" width="29.28515625" customWidth="1"/>
    <col min="4874" max="4874" width="13.5703125" customWidth="1"/>
    <col min="5121" max="5123" width="4" customWidth="1"/>
    <col min="5124" max="5124" width="6.140625" customWidth="1"/>
    <col min="5125" max="5125" width="16.140625" customWidth="1"/>
    <col min="5126" max="5128" width="7.7109375" customWidth="1"/>
    <col min="5129" max="5129" width="29.28515625" customWidth="1"/>
    <col min="5130" max="5130" width="13.5703125" customWidth="1"/>
    <col min="5377" max="5379" width="4" customWidth="1"/>
    <col min="5380" max="5380" width="6.140625" customWidth="1"/>
    <col min="5381" max="5381" width="16.140625" customWidth="1"/>
    <col min="5382" max="5384" width="7.7109375" customWidth="1"/>
    <col min="5385" max="5385" width="29.28515625" customWidth="1"/>
    <col min="5386" max="5386" width="13.5703125" customWidth="1"/>
    <col min="5633" max="5635" width="4" customWidth="1"/>
    <col min="5636" max="5636" width="6.140625" customWidth="1"/>
    <col min="5637" max="5637" width="16.140625" customWidth="1"/>
    <col min="5638" max="5640" width="7.7109375" customWidth="1"/>
    <col min="5641" max="5641" width="29.28515625" customWidth="1"/>
    <col min="5642" max="5642" width="13.5703125" customWidth="1"/>
    <col min="5889" max="5891" width="4" customWidth="1"/>
    <col min="5892" max="5892" width="6.140625" customWidth="1"/>
    <col min="5893" max="5893" width="16.140625" customWidth="1"/>
    <col min="5894" max="5896" width="7.7109375" customWidth="1"/>
    <col min="5897" max="5897" width="29.28515625" customWidth="1"/>
    <col min="5898" max="5898" width="13.5703125" customWidth="1"/>
    <col min="6145" max="6147" width="4" customWidth="1"/>
    <col min="6148" max="6148" width="6.140625" customWidth="1"/>
    <col min="6149" max="6149" width="16.140625" customWidth="1"/>
    <col min="6150" max="6152" width="7.7109375" customWidth="1"/>
    <col min="6153" max="6153" width="29.28515625" customWidth="1"/>
    <col min="6154" max="6154" width="13.5703125" customWidth="1"/>
    <col min="6401" max="6403" width="4" customWidth="1"/>
    <col min="6404" max="6404" width="6.140625" customWidth="1"/>
    <col min="6405" max="6405" width="16.140625" customWidth="1"/>
    <col min="6406" max="6408" width="7.7109375" customWidth="1"/>
    <col min="6409" max="6409" width="29.28515625" customWidth="1"/>
    <col min="6410" max="6410" width="13.5703125" customWidth="1"/>
    <col min="6657" max="6659" width="4" customWidth="1"/>
    <col min="6660" max="6660" width="6.140625" customWidth="1"/>
    <col min="6661" max="6661" width="16.140625" customWidth="1"/>
    <col min="6662" max="6664" width="7.7109375" customWidth="1"/>
    <col min="6665" max="6665" width="29.28515625" customWidth="1"/>
    <col min="6666" max="6666" width="13.5703125" customWidth="1"/>
    <col min="6913" max="6915" width="4" customWidth="1"/>
    <col min="6916" max="6916" width="6.140625" customWidth="1"/>
    <col min="6917" max="6917" width="16.140625" customWidth="1"/>
    <col min="6918" max="6920" width="7.7109375" customWidth="1"/>
    <col min="6921" max="6921" width="29.28515625" customWidth="1"/>
    <col min="6922" max="6922" width="13.5703125" customWidth="1"/>
    <col min="7169" max="7171" width="4" customWidth="1"/>
    <col min="7172" max="7172" width="6.140625" customWidth="1"/>
    <col min="7173" max="7173" width="16.140625" customWidth="1"/>
    <col min="7174" max="7176" width="7.7109375" customWidth="1"/>
    <col min="7177" max="7177" width="29.28515625" customWidth="1"/>
    <col min="7178" max="7178" width="13.5703125" customWidth="1"/>
    <col min="7425" max="7427" width="4" customWidth="1"/>
    <col min="7428" max="7428" width="6.140625" customWidth="1"/>
    <col min="7429" max="7429" width="16.140625" customWidth="1"/>
    <col min="7430" max="7432" width="7.7109375" customWidth="1"/>
    <col min="7433" max="7433" width="29.28515625" customWidth="1"/>
    <col min="7434" max="7434" width="13.5703125" customWidth="1"/>
    <col min="7681" max="7683" width="4" customWidth="1"/>
    <col min="7684" max="7684" width="6.140625" customWidth="1"/>
    <col min="7685" max="7685" width="16.140625" customWidth="1"/>
    <col min="7686" max="7688" width="7.7109375" customWidth="1"/>
    <col min="7689" max="7689" width="29.28515625" customWidth="1"/>
    <col min="7690" max="7690" width="13.5703125" customWidth="1"/>
    <col min="7937" max="7939" width="4" customWidth="1"/>
    <col min="7940" max="7940" width="6.140625" customWidth="1"/>
    <col min="7941" max="7941" width="16.140625" customWidth="1"/>
    <col min="7942" max="7944" width="7.7109375" customWidth="1"/>
    <col min="7945" max="7945" width="29.28515625" customWidth="1"/>
    <col min="7946" max="7946" width="13.5703125" customWidth="1"/>
    <col min="8193" max="8195" width="4" customWidth="1"/>
    <col min="8196" max="8196" width="6.140625" customWidth="1"/>
    <col min="8197" max="8197" width="16.140625" customWidth="1"/>
    <col min="8198" max="8200" width="7.7109375" customWidth="1"/>
    <col min="8201" max="8201" width="29.28515625" customWidth="1"/>
    <col min="8202" max="8202" width="13.5703125" customWidth="1"/>
    <col min="8449" max="8451" width="4" customWidth="1"/>
    <col min="8452" max="8452" width="6.140625" customWidth="1"/>
    <col min="8453" max="8453" width="16.140625" customWidth="1"/>
    <col min="8454" max="8456" width="7.7109375" customWidth="1"/>
    <col min="8457" max="8457" width="29.28515625" customWidth="1"/>
    <col min="8458" max="8458" width="13.5703125" customWidth="1"/>
    <col min="8705" max="8707" width="4" customWidth="1"/>
    <col min="8708" max="8708" width="6.140625" customWidth="1"/>
    <col min="8709" max="8709" width="16.140625" customWidth="1"/>
    <col min="8710" max="8712" width="7.7109375" customWidth="1"/>
    <col min="8713" max="8713" width="29.28515625" customWidth="1"/>
    <col min="8714" max="8714" width="13.5703125" customWidth="1"/>
    <col min="8961" max="8963" width="4" customWidth="1"/>
    <col min="8964" max="8964" width="6.140625" customWidth="1"/>
    <col min="8965" max="8965" width="16.140625" customWidth="1"/>
    <col min="8966" max="8968" width="7.7109375" customWidth="1"/>
    <col min="8969" max="8969" width="29.28515625" customWidth="1"/>
    <col min="8970" max="8970" width="13.5703125" customWidth="1"/>
    <col min="9217" max="9219" width="4" customWidth="1"/>
    <col min="9220" max="9220" width="6.140625" customWidth="1"/>
    <col min="9221" max="9221" width="16.140625" customWidth="1"/>
    <col min="9222" max="9224" width="7.7109375" customWidth="1"/>
    <col min="9225" max="9225" width="29.28515625" customWidth="1"/>
    <col min="9226" max="9226" width="13.5703125" customWidth="1"/>
    <col min="9473" max="9475" width="4" customWidth="1"/>
    <col min="9476" max="9476" width="6.140625" customWidth="1"/>
    <col min="9477" max="9477" width="16.140625" customWidth="1"/>
    <col min="9478" max="9480" width="7.7109375" customWidth="1"/>
    <col min="9481" max="9481" width="29.28515625" customWidth="1"/>
    <col min="9482" max="9482" width="13.5703125" customWidth="1"/>
    <col min="9729" max="9731" width="4" customWidth="1"/>
    <col min="9732" max="9732" width="6.140625" customWidth="1"/>
    <col min="9733" max="9733" width="16.140625" customWidth="1"/>
    <col min="9734" max="9736" width="7.7109375" customWidth="1"/>
    <col min="9737" max="9737" width="29.28515625" customWidth="1"/>
    <col min="9738" max="9738" width="13.5703125" customWidth="1"/>
    <col min="9985" max="9987" width="4" customWidth="1"/>
    <col min="9988" max="9988" width="6.140625" customWidth="1"/>
    <col min="9989" max="9989" width="16.140625" customWidth="1"/>
    <col min="9990" max="9992" width="7.7109375" customWidth="1"/>
    <col min="9993" max="9993" width="29.28515625" customWidth="1"/>
    <col min="9994" max="9994" width="13.5703125" customWidth="1"/>
    <col min="10241" max="10243" width="4" customWidth="1"/>
    <col min="10244" max="10244" width="6.140625" customWidth="1"/>
    <col min="10245" max="10245" width="16.140625" customWidth="1"/>
    <col min="10246" max="10248" width="7.7109375" customWidth="1"/>
    <col min="10249" max="10249" width="29.28515625" customWidth="1"/>
    <col min="10250" max="10250" width="13.5703125" customWidth="1"/>
    <col min="10497" max="10499" width="4" customWidth="1"/>
    <col min="10500" max="10500" width="6.140625" customWidth="1"/>
    <col min="10501" max="10501" width="16.140625" customWidth="1"/>
    <col min="10502" max="10504" width="7.7109375" customWidth="1"/>
    <col min="10505" max="10505" width="29.28515625" customWidth="1"/>
    <col min="10506" max="10506" width="13.5703125" customWidth="1"/>
    <col min="10753" max="10755" width="4" customWidth="1"/>
    <col min="10756" max="10756" width="6.140625" customWidth="1"/>
    <col min="10757" max="10757" width="16.140625" customWidth="1"/>
    <col min="10758" max="10760" width="7.7109375" customWidth="1"/>
    <col min="10761" max="10761" width="29.28515625" customWidth="1"/>
    <col min="10762" max="10762" width="13.5703125" customWidth="1"/>
    <col min="11009" max="11011" width="4" customWidth="1"/>
    <col min="11012" max="11012" width="6.140625" customWidth="1"/>
    <col min="11013" max="11013" width="16.140625" customWidth="1"/>
    <col min="11014" max="11016" width="7.7109375" customWidth="1"/>
    <col min="11017" max="11017" width="29.28515625" customWidth="1"/>
    <col min="11018" max="11018" width="13.5703125" customWidth="1"/>
    <col min="11265" max="11267" width="4" customWidth="1"/>
    <col min="11268" max="11268" width="6.140625" customWidth="1"/>
    <col min="11269" max="11269" width="16.140625" customWidth="1"/>
    <col min="11270" max="11272" width="7.7109375" customWidth="1"/>
    <col min="11273" max="11273" width="29.28515625" customWidth="1"/>
    <col min="11274" max="11274" width="13.5703125" customWidth="1"/>
    <col min="11521" max="11523" width="4" customWidth="1"/>
    <col min="11524" max="11524" width="6.140625" customWidth="1"/>
    <col min="11525" max="11525" width="16.140625" customWidth="1"/>
    <col min="11526" max="11528" width="7.7109375" customWidth="1"/>
    <col min="11529" max="11529" width="29.28515625" customWidth="1"/>
    <col min="11530" max="11530" width="13.5703125" customWidth="1"/>
    <col min="11777" max="11779" width="4" customWidth="1"/>
    <col min="11780" max="11780" width="6.140625" customWidth="1"/>
    <col min="11781" max="11781" width="16.140625" customWidth="1"/>
    <col min="11782" max="11784" width="7.7109375" customWidth="1"/>
    <col min="11785" max="11785" width="29.28515625" customWidth="1"/>
    <col min="11786" max="11786" width="13.5703125" customWidth="1"/>
    <col min="12033" max="12035" width="4" customWidth="1"/>
    <col min="12036" max="12036" width="6.140625" customWidth="1"/>
    <col min="12037" max="12037" width="16.140625" customWidth="1"/>
    <col min="12038" max="12040" width="7.7109375" customWidth="1"/>
    <col min="12041" max="12041" width="29.28515625" customWidth="1"/>
    <col min="12042" max="12042" width="13.5703125" customWidth="1"/>
    <col min="12289" max="12291" width="4" customWidth="1"/>
    <col min="12292" max="12292" width="6.140625" customWidth="1"/>
    <col min="12293" max="12293" width="16.140625" customWidth="1"/>
    <col min="12294" max="12296" width="7.7109375" customWidth="1"/>
    <col min="12297" max="12297" width="29.28515625" customWidth="1"/>
    <col min="12298" max="12298" width="13.5703125" customWidth="1"/>
    <col min="12545" max="12547" width="4" customWidth="1"/>
    <col min="12548" max="12548" width="6.140625" customWidth="1"/>
    <col min="12549" max="12549" width="16.140625" customWidth="1"/>
    <col min="12550" max="12552" width="7.7109375" customWidth="1"/>
    <col min="12553" max="12553" width="29.28515625" customWidth="1"/>
    <col min="12554" max="12554" width="13.5703125" customWidth="1"/>
    <col min="12801" max="12803" width="4" customWidth="1"/>
    <col min="12804" max="12804" width="6.140625" customWidth="1"/>
    <col min="12805" max="12805" width="16.140625" customWidth="1"/>
    <col min="12806" max="12808" width="7.7109375" customWidth="1"/>
    <col min="12809" max="12809" width="29.28515625" customWidth="1"/>
    <col min="12810" max="12810" width="13.5703125" customWidth="1"/>
    <col min="13057" max="13059" width="4" customWidth="1"/>
    <col min="13060" max="13060" width="6.140625" customWidth="1"/>
    <col min="13061" max="13061" width="16.140625" customWidth="1"/>
    <col min="13062" max="13064" width="7.7109375" customWidth="1"/>
    <col min="13065" max="13065" width="29.28515625" customWidth="1"/>
    <col min="13066" max="13066" width="13.5703125" customWidth="1"/>
    <col min="13313" max="13315" width="4" customWidth="1"/>
    <col min="13316" max="13316" width="6.140625" customWidth="1"/>
    <col min="13317" max="13317" width="16.140625" customWidth="1"/>
    <col min="13318" max="13320" width="7.7109375" customWidth="1"/>
    <col min="13321" max="13321" width="29.28515625" customWidth="1"/>
    <col min="13322" max="13322" width="13.5703125" customWidth="1"/>
    <col min="13569" max="13571" width="4" customWidth="1"/>
    <col min="13572" max="13572" width="6.140625" customWidth="1"/>
    <col min="13573" max="13573" width="16.140625" customWidth="1"/>
    <col min="13574" max="13576" width="7.7109375" customWidth="1"/>
    <col min="13577" max="13577" width="29.28515625" customWidth="1"/>
    <col min="13578" max="13578" width="13.5703125" customWidth="1"/>
    <col min="13825" max="13827" width="4" customWidth="1"/>
    <col min="13828" max="13828" width="6.140625" customWidth="1"/>
    <col min="13829" max="13829" width="16.140625" customWidth="1"/>
    <col min="13830" max="13832" width="7.7109375" customWidth="1"/>
    <col min="13833" max="13833" width="29.28515625" customWidth="1"/>
    <col min="13834" max="13834" width="13.5703125" customWidth="1"/>
    <col min="14081" max="14083" width="4" customWidth="1"/>
    <col min="14084" max="14084" width="6.140625" customWidth="1"/>
    <col min="14085" max="14085" width="16.140625" customWidth="1"/>
    <col min="14086" max="14088" width="7.7109375" customWidth="1"/>
    <col min="14089" max="14089" width="29.28515625" customWidth="1"/>
    <col min="14090" max="14090" width="13.5703125" customWidth="1"/>
    <col min="14337" max="14339" width="4" customWidth="1"/>
    <col min="14340" max="14340" width="6.140625" customWidth="1"/>
    <col min="14341" max="14341" width="16.140625" customWidth="1"/>
    <col min="14342" max="14344" width="7.7109375" customWidth="1"/>
    <col min="14345" max="14345" width="29.28515625" customWidth="1"/>
    <col min="14346" max="14346" width="13.5703125" customWidth="1"/>
    <col min="14593" max="14595" width="4" customWidth="1"/>
    <col min="14596" max="14596" width="6.140625" customWidth="1"/>
    <col min="14597" max="14597" width="16.140625" customWidth="1"/>
    <col min="14598" max="14600" width="7.7109375" customWidth="1"/>
    <col min="14601" max="14601" width="29.28515625" customWidth="1"/>
    <col min="14602" max="14602" width="13.5703125" customWidth="1"/>
    <col min="14849" max="14851" width="4" customWidth="1"/>
    <col min="14852" max="14852" width="6.140625" customWidth="1"/>
    <col min="14853" max="14853" width="16.140625" customWidth="1"/>
    <col min="14854" max="14856" width="7.7109375" customWidth="1"/>
    <col min="14857" max="14857" width="29.28515625" customWidth="1"/>
    <col min="14858" max="14858" width="13.5703125" customWidth="1"/>
    <col min="15105" max="15107" width="4" customWidth="1"/>
    <col min="15108" max="15108" width="6.140625" customWidth="1"/>
    <col min="15109" max="15109" width="16.140625" customWidth="1"/>
    <col min="15110" max="15112" width="7.7109375" customWidth="1"/>
    <col min="15113" max="15113" width="29.28515625" customWidth="1"/>
    <col min="15114" max="15114" width="13.5703125" customWidth="1"/>
    <col min="15361" max="15363" width="4" customWidth="1"/>
    <col min="15364" max="15364" width="6.140625" customWidth="1"/>
    <col min="15365" max="15365" width="16.140625" customWidth="1"/>
    <col min="15366" max="15368" width="7.7109375" customWidth="1"/>
    <col min="15369" max="15369" width="29.28515625" customWidth="1"/>
    <col min="15370" max="15370" width="13.5703125" customWidth="1"/>
    <col min="15617" max="15619" width="4" customWidth="1"/>
    <col min="15620" max="15620" width="6.140625" customWidth="1"/>
    <col min="15621" max="15621" width="16.140625" customWidth="1"/>
    <col min="15622" max="15624" width="7.7109375" customWidth="1"/>
    <col min="15625" max="15625" width="29.28515625" customWidth="1"/>
    <col min="15626" max="15626" width="13.5703125" customWidth="1"/>
    <col min="15873" max="15875" width="4" customWidth="1"/>
    <col min="15876" max="15876" width="6.140625" customWidth="1"/>
    <col min="15877" max="15877" width="16.140625" customWidth="1"/>
    <col min="15878" max="15880" width="7.7109375" customWidth="1"/>
    <col min="15881" max="15881" width="29.28515625" customWidth="1"/>
    <col min="15882" max="15882" width="13.5703125" customWidth="1"/>
    <col min="16129" max="16131" width="4" customWidth="1"/>
    <col min="16132" max="16132" width="6.140625" customWidth="1"/>
    <col min="16133" max="16133" width="16.140625" customWidth="1"/>
    <col min="16134" max="16136" width="7.7109375" customWidth="1"/>
    <col min="16137" max="16137" width="29.28515625" customWidth="1"/>
    <col min="16138" max="16138" width="13.5703125" customWidth="1"/>
  </cols>
  <sheetData>
    <row r="1" spans="1:10" ht="20.100000000000001" customHeight="1" x14ac:dyDescent="0.2"/>
    <row r="2" spans="1:10" ht="32.1" customHeight="1" x14ac:dyDescent="0.2">
      <c r="A2" s="148" t="s">
        <v>412</v>
      </c>
      <c r="B2" s="148"/>
      <c r="C2" s="148"/>
      <c r="D2" s="148"/>
      <c r="E2" s="148"/>
      <c r="F2" s="148"/>
      <c r="G2" s="148"/>
      <c r="H2" s="148"/>
      <c r="I2" s="148"/>
      <c r="J2" s="148"/>
    </row>
    <row r="3" spans="1:10" ht="10.5" customHeight="1" x14ac:dyDescent="0.2"/>
    <row r="4" spans="1:10" ht="17.100000000000001" customHeight="1" x14ac:dyDescent="0.2">
      <c r="A4" s="147" t="s">
        <v>32</v>
      </c>
      <c r="B4" s="147"/>
      <c r="C4" s="147"/>
      <c r="D4" s="147"/>
      <c r="E4" s="108" t="s">
        <v>5</v>
      </c>
      <c r="F4" s="163" t="s">
        <v>8</v>
      </c>
      <c r="G4" s="163"/>
      <c r="H4" s="163"/>
      <c r="I4" s="163"/>
      <c r="J4" s="163"/>
    </row>
    <row r="5" spans="1:10" ht="22.7" customHeight="1" x14ac:dyDescent="0.2">
      <c r="A5" s="162" t="s">
        <v>80</v>
      </c>
      <c r="B5" s="162"/>
      <c r="C5" s="162"/>
      <c r="D5" s="162"/>
      <c r="E5" s="162"/>
      <c r="F5" s="162" t="s">
        <v>3</v>
      </c>
      <c r="G5" s="166" t="s">
        <v>34</v>
      </c>
      <c r="H5" s="166" t="s">
        <v>81</v>
      </c>
      <c r="I5" s="162" t="s">
        <v>35</v>
      </c>
      <c r="J5" s="162"/>
    </row>
    <row r="6" spans="1:10" ht="22.7" customHeight="1" x14ac:dyDescent="0.2">
      <c r="A6" s="109" t="s">
        <v>82</v>
      </c>
      <c r="B6" s="109" t="s">
        <v>83</v>
      </c>
      <c r="C6" s="109" t="s">
        <v>84</v>
      </c>
      <c r="D6" s="109" t="s">
        <v>85</v>
      </c>
      <c r="E6" s="109" t="s">
        <v>39</v>
      </c>
      <c r="F6" s="162"/>
      <c r="G6" s="166"/>
      <c r="H6" s="166"/>
      <c r="I6" s="162"/>
      <c r="J6" s="162"/>
    </row>
    <row r="7" spans="1:10" ht="22.7" customHeight="1" x14ac:dyDescent="0.2">
      <c r="A7" s="9" t="s">
        <v>86</v>
      </c>
      <c r="B7" s="2"/>
      <c r="C7" s="2"/>
      <c r="D7" s="2"/>
      <c r="E7" s="3"/>
      <c r="F7" s="110">
        <v>3340729</v>
      </c>
      <c r="G7" s="110">
        <v>3114132</v>
      </c>
      <c r="H7" s="110">
        <v>226597</v>
      </c>
      <c r="I7" s="13"/>
      <c r="J7" s="111"/>
    </row>
    <row r="8" spans="1:10" ht="22.7" customHeight="1" x14ac:dyDescent="0.2">
      <c r="A8" s="11"/>
      <c r="B8" s="9" t="s">
        <v>87</v>
      </c>
      <c r="C8" s="2"/>
      <c r="D8" s="2"/>
      <c r="E8" s="3"/>
      <c r="F8" s="110">
        <v>2886718</v>
      </c>
      <c r="G8" s="110">
        <v>2684365</v>
      </c>
      <c r="H8" s="110">
        <v>202353</v>
      </c>
      <c r="I8" s="13"/>
      <c r="J8" s="111"/>
    </row>
    <row r="9" spans="1:10" ht="22.7" customHeight="1" x14ac:dyDescent="0.2">
      <c r="A9" s="112"/>
      <c r="B9" s="11"/>
      <c r="C9" s="9" t="s">
        <v>88</v>
      </c>
      <c r="D9" s="2"/>
      <c r="E9" s="3"/>
      <c r="F9" s="110">
        <v>2692081</v>
      </c>
      <c r="G9" s="110">
        <v>2468613</v>
      </c>
      <c r="H9" s="110">
        <v>223468</v>
      </c>
      <c r="I9" s="13"/>
      <c r="J9" s="111"/>
    </row>
    <row r="10" spans="1:10" ht="22.7" customHeight="1" x14ac:dyDescent="0.2">
      <c r="A10" s="112"/>
      <c r="B10" s="12"/>
      <c r="C10" s="12"/>
      <c r="D10" s="9" t="s">
        <v>89</v>
      </c>
      <c r="E10" s="3"/>
      <c r="F10" s="110">
        <v>1762034</v>
      </c>
      <c r="G10" s="110">
        <v>0</v>
      </c>
      <c r="H10" s="110">
        <v>0</v>
      </c>
      <c r="I10" s="13"/>
      <c r="J10" s="111"/>
    </row>
    <row r="11" spans="1:10" ht="22.7" customHeight="1" x14ac:dyDescent="0.2">
      <c r="A11" s="112"/>
      <c r="B11" s="12"/>
      <c r="C11" s="12"/>
      <c r="D11" s="12"/>
      <c r="E11" s="13" t="s">
        <v>90</v>
      </c>
      <c r="F11" s="110">
        <v>1762034</v>
      </c>
      <c r="G11" s="110">
        <v>0</v>
      </c>
      <c r="H11" s="110">
        <v>0</v>
      </c>
      <c r="I11" s="13" t="s">
        <v>413</v>
      </c>
      <c r="J11" s="113">
        <v>1762034000</v>
      </c>
    </row>
    <row r="12" spans="1:10" ht="22.7" customHeight="1" x14ac:dyDescent="0.2">
      <c r="A12" s="112"/>
      <c r="B12" s="12"/>
      <c r="C12" s="12"/>
      <c r="D12" s="9" t="s">
        <v>91</v>
      </c>
      <c r="E12" s="3"/>
      <c r="F12" s="110">
        <v>529936</v>
      </c>
      <c r="G12" s="110">
        <v>0</v>
      </c>
      <c r="H12" s="110">
        <v>0</v>
      </c>
      <c r="I12" s="13"/>
      <c r="J12" s="111"/>
    </row>
    <row r="13" spans="1:10" ht="22.7" customHeight="1" x14ac:dyDescent="0.2">
      <c r="A13" s="112"/>
      <c r="B13" s="12"/>
      <c r="C13" s="12"/>
      <c r="D13" s="12"/>
      <c r="E13" s="13" t="s">
        <v>92</v>
      </c>
      <c r="F13" s="110">
        <v>187344</v>
      </c>
      <c r="G13" s="110">
        <v>0</v>
      </c>
      <c r="H13" s="110">
        <v>0</v>
      </c>
      <c r="I13" s="13" t="s">
        <v>414</v>
      </c>
      <c r="J13" s="113">
        <v>143784000</v>
      </c>
    </row>
    <row r="14" spans="1:10" ht="22.7" customHeight="1" x14ac:dyDescent="0.2">
      <c r="A14" s="112"/>
      <c r="B14" s="12"/>
      <c r="C14" s="12"/>
      <c r="D14" s="12"/>
      <c r="E14" s="16"/>
      <c r="F14" s="114"/>
      <c r="G14" s="114"/>
      <c r="H14" s="114"/>
      <c r="I14" s="13" t="s">
        <v>415</v>
      </c>
      <c r="J14" s="113">
        <v>43560000</v>
      </c>
    </row>
    <row r="15" spans="1:10" ht="22.7" customHeight="1" x14ac:dyDescent="0.2">
      <c r="A15" s="112"/>
      <c r="B15" s="12"/>
      <c r="C15" s="12"/>
      <c r="D15" s="12"/>
      <c r="E15" s="13" t="s">
        <v>93</v>
      </c>
      <c r="F15" s="110">
        <v>120584</v>
      </c>
      <c r="G15" s="110">
        <v>0</v>
      </c>
      <c r="H15" s="110">
        <v>0</v>
      </c>
      <c r="I15" s="13" t="s">
        <v>416</v>
      </c>
      <c r="J15" s="113">
        <v>120584000</v>
      </c>
    </row>
    <row r="16" spans="1:10" ht="22.7" customHeight="1" x14ac:dyDescent="0.2">
      <c r="A16" s="112"/>
      <c r="B16" s="12"/>
      <c r="C16" s="12"/>
      <c r="D16" s="12"/>
      <c r="E16" s="13" t="s">
        <v>94</v>
      </c>
      <c r="F16" s="110">
        <v>15840</v>
      </c>
      <c r="G16" s="110">
        <v>0</v>
      </c>
      <c r="H16" s="110">
        <v>0</v>
      </c>
      <c r="I16" s="13" t="s">
        <v>417</v>
      </c>
      <c r="J16" s="113">
        <v>15840000</v>
      </c>
    </row>
    <row r="17" spans="1:10" ht="22.7" customHeight="1" x14ac:dyDescent="0.2">
      <c r="A17" s="112"/>
      <c r="B17" s="12"/>
      <c r="C17" s="12"/>
      <c r="D17" s="12"/>
      <c r="E17" s="13" t="s">
        <v>95</v>
      </c>
      <c r="F17" s="110">
        <v>6536</v>
      </c>
      <c r="G17" s="110">
        <v>0</v>
      </c>
      <c r="H17" s="110">
        <v>0</v>
      </c>
      <c r="I17" s="13" t="s">
        <v>418</v>
      </c>
      <c r="J17" s="113">
        <v>6536000</v>
      </c>
    </row>
    <row r="18" spans="1:10" ht="22.7" customHeight="1" x14ac:dyDescent="0.2">
      <c r="A18" s="112"/>
      <c r="B18" s="12"/>
      <c r="C18" s="12"/>
      <c r="D18" s="12"/>
      <c r="E18" s="13" t="s">
        <v>96</v>
      </c>
      <c r="F18" s="110">
        <v>1700</v>
      </c>
      <c r="G18" s="110">
        <v>0</v>
      </c>
      <c r="H18" s="110">
        <v>0</v>
      </c>
      <c r="I18" s="13" t="s">
        <v>419</v>
      </c>
      <c r="J18" s="113">
        <v>1700000</v>
      </c>
    </row>
    <row r="19" spans="1:10" ht="22.7" customHeight="1" x14ac:dyDescent="0.2">
      <c r="A19" s="112"/>
      <c r="B19" s="12"/>
      <c r="C19" s="12"/>
      <c r="D19" s="12"/>
      <c r="E19" s="13" t="s">
        <v>97</v>
      </c>
      <c r="F19" s="110">
        <v>960</v>
      </c>
      <c r="G19" s="110">
        <v>0</v>
      </c>
      <c r="H19" s="110">
        <v>0</v>
      </c>
      <c r="I19" s="13" t="s">
        <v>420</v>
      </c>
      <c r="J19" s="113">
        <v>960000</v>
      </c>
    </row>
    <row r="20" spans="1:10" ht="22.7" customHeight="1" x14ac:dyDescent="0.2">
      <c r="A20" s="112"/>
      <c r="B20" s="12"/>
      <c r="C20" s="12"/>
      <c r="D20" s="12"/>
      <c r="E20" s="13" t="s">
        <v>98</v>
      </c>
      <c r="F20" s="110">
        <v>93500</v>
      </c>
      <c r="G20" s="110">
        <v>0</v>
      </c>
      <c r="H20" s="110">
        <v>0</v>
      </c>
      <c r="I20" s="13" t="s">
        <v>421</v>
      </c>
      <c r="J20" s="113">
        <v>93500000</v>
      </c>
    </row>
    <row r="21" spans="1:10" ht="22.7" customHeight="1" x14ac:dyDescent="0.2">
      <c r="A21" s="112"/>
      <c r="B21" s="12"/>
      <c r="C21" s="12"/>
      <c r="D21" s="12"/>
      <c r="E21" s="13" t="s">
        <v>422</v>
      </c>
      <c r="F21" s="110">
        <v>900</v>
      </c>
      <c r="G21" s="110">
        <v>0</v>
      </c>
      <c r="H21" s="110">
        <v>0</v>
      </c>
      <c r="I21" s="13" t="s">
        <v>423</v>
      </c>
      <c r="J21" s="113">
        <v>900000</v>
      </c>
    </row>
    <row r="22" spans="1:10" ht="22.7" customHeight="1" x14ac:dyDescent="0.2">
      <c r="A22" s="112"/>
      <c r="B22" s="12"/>
      <c r="C22" s="12"/>
      <c r="D22" s="12"/>
      <c r="E22" s="13" t="s">
        <v>424</v>
      </c>
      <c r="F22" s="110">
        <v>8400</v>
      </c>
      <c r="G22" s="110">
        <v>0</v>
      </c>
      <c r="H22" s="110">
        <v>0</v>
      </c>
      <c r="I22" s="13" t="s">
        <v>99</v>
      </c>
      <c r="J22" s="113">
        <v>8400000</v>
      </c>
    </row>
    <row r="23" spans="1:10" ht="22.7" customHeight="1" x14ac:dyDescent="0.2">
      <c r="A23" s="112"/>
      <c r="B23" s="12"/>
      <c r="C23" s="12"/>
      <c r="D23" s="12"/>
      <c r="E23" s="13" t="s">
        <v>425</v>
      </c>
      <c r="F23" s="110">
        <v>24960</v>
      </c>
      <c r="G23" s="110">
        <v>0</v>
      </c>
      <c r="H23" s="110">
        <v>0</v>
      </c>
      <c r="I23" s="13" t="s">
        <v>426</v>
      </c>
      <c r="J23" s="113">
        <v>24960000</v>
      </c>
    </row>
    <row r="24" spans="1:10" ht="22.7" customHeight="1" x14ac:dyDescent="0.2">
      <c r="A24" s="112"/>
      <c r="B24" s="12"/>
      <c r="C24" s="12"/>
      <c r="D24" s="12"/>
      <c r="E24" s="13" t="s">
        <v>427</v>
      </c>
      <c r="F24" s="110">
        <v>68972</v>
      </c>
      <c r="G24" s="110">
        <v>0</v>
      </c>
      <c r="H24" s="110">
        <v>0</v>
      </c>
      <c r="I24" s="13" t="s">
        <v>428</v>
      </c>
      <c r="J24" s="113">
        <v>68972000</v>
      </c>
    </row>
    <row r="25" spans="1:10" ht="22.7" customHeight="1" x14ac:dyDescent="0.2">
      <c r="A25" s="112"/>
      <c r="B25" s="12"/>
      <c r="C25" s="12"/>
      <c r="D25" s="12"/>
      <c r="E25" s="13" t="s">
        <v>429</v>
      </c>
      <c r="F25" s="110">
        <v>240</v>
      </c>
      <c r="G25" s="110">
        <v>0</v>
      </c>
      <c r="H25" s="110">
        <v>0</v>
      </c>
      <c r="I25" s="13" t="s">
        <v>430</v>
      </c>
      <c r="J25" s="113">
        <v>240000</v>
      </c>
    </row>
    <row r="26" spans="1:10" ht="22.7" customHeight="1" x14ac:dyDescent="0.2">
      <c r="A26" s="112"/>
      <c r="B26" s="12"/>
      <c r="C26" s="12"/>
      <c r="D26" s="9" t="s">
        <v>100</v>
      </c>
      <c r="E26" s="3"/>
      <c r="F26" s="110">
        <v>227635</v>
      </c>
      <c r="G26" s="110">
        <v>0</v>
      </c>
      <c r="H26" s="110">
        <v>0</v>
      </c>
      <c r="I26" s="13"/>
      <c r="J26" s="111"/>
    </row>
    <row r="27" spans="1:10" ht="22.7" customHeight="1" x14ac:dyDescent="0.2">
      <c r="A27" s="112"/>
      <c r="B27" s="12"/>
      <c r="C27" s="12"/>
      <c r="D27" s="12"/>
      <c r="E27" s="13" t="s">
        <v>101</v>
      </c>
      <c r="F27" s="110">
        <v>48620</v>
      </c>
      <c r="G27" s="110">
        <v>0</v>
      </c>
      <c r="H27" s="110">
        <v>0</v>
      </c>
      <c r="I27" s="13" t="s">
        <v>431</v>
      </c>
      <c r="J27" s="113">
        <v>48620000</v>
      </c>
    </row>
    <row r="28" spans="1:10" ht="22.7" customHeight="1" x14ac:dyDescent="0.2">
      <c r="A28" s="112"/>
      <c r="B28" s="12"/>
      <c r="C28" s="12"/>
      <c r="D28" s="12"/>
      <c r="E28" s="13" t="s">
        <v>102</v>
      </c>
      <c r="F28" s="110">
        <v>179015</v>
      </c>
      <c r="G28" s="110">
        <v>0</v>
      </c>
      <c r="H28" s="110">
        <v>0</v>
      </c>
      <c r="I28" s="13" t="s">
        <v>432</v>
      </c>
      <c r="J28" s="113">
        <v>179015000</v>
      </c>
    </row>
    <row r="29" spans="1:10" ht="22.7" customHeight="1" x14ac:dyDescent="0.2">
      <c r="A29" s="112"/>
      <c r="B29" s="12"/>
      <c r="C29" s="12"/>
      <c r="D29" s="9" t="s">
        <v>103</v>
      </c>
      <c r="E29" s="3"/>
      <c r="F29" s="110">
        <v>14120</v>
      </c>
      <c r="G29" s="110">
        <v>0</v>
      </c>
      <c r="H29" s="110">
        <v>0</v>
      </c>
      <c r="I29" s="13"/>
      <c r="J29" s="111"/>
    </row>
    <row r="30" spans="1:10" ht="22.7" customHeight="1" x14ac:dyDescent="0.2">
      <c r="A30" s="112"/>
      <c r="B30" s="12"/>
      <c r="C30" s="12"/>
      <c r="D30" s="12"/>
      <c r="E30" s="13" t="s">
        <v>104</v>
      </c>
      <c r="F30" s="110">
        <v>6320</v>
      </c>
      <c r="G30" s="110">
        <v>0</v>
      </c>
      <c r="H30" s="110">
        <v>0</v>
      </c>
      <c r="I30" s="13" t="s">
        <v>433</v>
      </c>
      <c r="J30" s="113">
        <v>6320000</v>
      </c>
    </row>
    <row r="31" spans="1:10" ht="22.7" customHeight="1" x14ac:dyDescent="0.2">
      <c r="A31" s="112"/>
      <c r="B31" s="12"/>
      <c r="C31" s="12"/>
      <c r="D31" s="12"/>
      <c r="E31" s="13" t="s">
        <v>105</v>
      </c>
      <c r="F31" s="110">
        <v>7800</v>
      </c>
      <c r="G31" s="110">
        <v>0</v>
      </c>
      <c r="H31" s="110">
        <v>0</v>
      </c>
      <c r="I31" s="13" t="s">
        <v>434</v>
      </c>
      <c r="J31" s="113">
        <v>7800000</v>
      </c>
    </row>
    <row r="32" spans="1:10" ht="22.7" customHeight="1" x14ac:dyDescent="0.2">
      <c r="A32" s="112"/>
      <c r="B32" s="12"/>
      <c r="C32" s="12"/>
      <c r="D32" s="9" t="s">
        <v>106</v>
      </c>
      <c r="E32" s="3"/>
      <c r="F32" s="110">
        <v>158356</v>
      </c>
      <c r="G32" s="110">
        <v>0</v>
      </c>
      <c r="H32" s="110">
        <v>0</v>
      </c>
      <c r="I32" s="13"/>
      <c r="J32" s="111"/>
    </row>
    <row r="33" spans="1:10" ht="22.7" customHeight="1" x14ac:dyDescent="0.2">
      <c r="A33" s="112"/>
      <c r="B33" s="12"/>
      <c r="C33" s="12"/>
      <c r="D33" s="12"/>
      <c r="E33" s="13" t="s">
        <v>107</v>
      </c>
      <c r="F33" s="110">
        <v>158356</v>
      </c>
      <c r="G33" s="110">
        <v>0</v>
      </c>
      <c r="H33" s="110">
        <v>0</v>
      </c>
      <c r="I33" s="13" t="s">
        <v>435</v>
      </c>
      <c r="J33" s="113">
        <v>103839000</v>
      </c>
    </row>
    <row r="34" spans="1:10" ht="22.7" customHeight="1" x14ac:dyDescent="0.2">
      <c r="A34" s="112"/>
      <c r="B34" s="12"/>
      <c r="C34" s="12"/>
      <c r="D34" s="12"/>
      <c r="E34" s="16"/>
      <c r="F34" s="114"/>
      <c r="G34" s="114"/>
      <c r="H34" s="114"/>
      <c r="I34" s="13" t="s">
        <v>436</v>
      </c>
      <c r="J34" s="113">
        <v>7715000</v>
      </c>
    </row>
    <row r="35" spans="1:10" ht="2.1" customHeight="1" x14ac:dyDescent="0.2"/>
    <row r="36" spans="1:10" ht="25.15" customHeight="1" x14ac:dyDescent="0.2"/>
    <row r="37" spans="1:10" ht="2.1" customHeight="1" x14ac:dyDescent="0.2"/>
    <row r="38" spans="1:10" ht="5.85" customHeight="1" x14ac:dyDescent="0.2"/>
    <row r="39" spans="1:10" ht="17.100000000000001" customHeight="1" x14ac:dyDescent="0.2">
      <c r="A39" s="163" t="s">
        <v>61</v>
      </c>
      <c r="B39" s="163"/>
      <c r="C39" s="163"/>
      <c r="D39" s="163"/>
      <c r="E39" s="163"/>
      <c r="F39" s="163"/>
      <c r="G39" s="163"/>
      <c r="H39" s="163"/>
      <c r="I39" s="105" t="s">
        <v>62</v>
      </c>
      <c r="J39" s="108" t="s">
        <v>386</v>
      </c>
    </row>
    <row r="40" spans="1:10" ht="50.45" customHeight="1" x14ac:dyDescent="0.2"/>
    <row r="41" spans="1:10" ht="32.1" customHeight="1" x14ac:dyDescent="0.2">
      <c r="A41" s="148" t="s">
        <v>412</v>
      </c>
      <c r="B41" s="148"/>
      <c r="C41" s="148"/>
      <c r="D41" s="148"/>
      <c r="E41" s="148"/>
      <c r="F41" s="148"/>
      <c r="G41" s="148"/>
      <c r="H41" s="148"/>
      <c r="I41" s="148"/>
      <c r="J41" s="148"/>
    </row>
    <row r="42" spans="1:10" ht="10.5" customHeight="1" x14ac:dyDescent="0.2"/>
    <row r="43" spans="1:10" ht="17.100000000000001" customHeight="1" x14ac:dyDescent="0.2">
      <c r="A43" s="147" t="s">
        <v>32</v>
      </c>
      <c r="B43" s="147"/>
      <c r="C43" s="147"/>
      <c r="D43" s="147"/>
      <c r="E43" s="108" t="s">
        <v>5</v>
      </c>
      <c r="F43" s="163" t="s">
        <v>8</v>
      </c>
      <c r="G43" s="163"/>
      <c r="H43" s="163"/>
      <c r="I43" s="163"/>
      <c r="J43" s="163"/>
    </row>
    <row r="44" spans="1:10" ht="22.7" customHeight="1" x14ac:dyDescent="0.2">
      <c r="A44" s="162" t="s">
        <v>80</v>
      </c>
      <c r="B44" s="162"/>
      <c r="C44" s="162"/>
      <c r="D44" s="162"/>
      <c r="E44" s="162"/>
      <c r="F44" s="162" t="s">
        <v>3</v>
      </c>
      <c r="G44" s="166" t="s">
        <v>34</v>
      </c>
      <c r="H44" s="166" t="s">
        <v>81</v>
      </c>
      <c r="I44" s="162" t="s">
        <v>35</v>
      </c>
      <c r="J44" s="162"/>
    </row>
    <row r="45" spans="1:10" ht="22.7" customHeight="1" x14ac:dyDescent="0.2">
      <c r="A45" s="109" t="s">
        <v>82</v>
      </c>
      <c r="B45" s="109" t="s">
        <v>83</v>
      </c>
      <c r="C45" s="109" t="s">
        <v>84</v>
      </c>
      <c r="D45" s="109" t="s">
        <v>85</v>
      </c>
      <c r="E45" s="109" t="s">
        <v>39</v>
      </c>
      <c r="F45" s="162"/>
      <c r="G45" s="166"/>
      <c r="H45" s="166"/>
      <c r="I45" s="162"/>
      <c r="J45" s="162"/>
    </row>
    <row r="46" spans="1:10" ht="22.7" customHeight="1" x14ac:dyDescent="0.2">
      <c r="A46" s="112"/>
      <c r="B46" s="12"/>
      <c r="C46" s="12"/>
      <c r="D46" s="12"/>
      <c r="E46" s="16"/>
      <c r="F46" s="114"/>
      <c r="G46" s="114"/>
      <c r="H46" s="114"/>
      <c r="I46" s="13" t="s">
        <v>437</v>
      </c>
      <c r="J46" s="113">
        <v>46802000</v>
      </c>
    </row>
    <row r="47" spans="1:10" ht="22.7" customHeight="1" x14ac:dyDescent="0.2">
      <c r="A47" s="112"/>
      <c r="B47" s="11"/>
      <c r="C47" s="9" t="s">
        <v>108</v>
      </c>
      <c r="D47" s="2"/>
      <c r="E47" s="3"/>
      <c r="F47" s="110">
        <v>194637</v>
      </c>
      <c r="G47" s="110">
        <v>215752</v>
      </c>
      <c r="H47" s="110">
        <v>-21115</v>
      </c>
      <c r="I47" s="13"/>
      <c r="J47" s="111"/>
    </row>
    <row r="48" spans="1:10" ht="22.7" customHeight="1" x14ac:dyDescent="0.2">
      <c r="A48" s="112"/>
      <c r="B48" s="12"/>
      <c r="C48" s="12"/>
      <c r="D48" s="9" t="s">
        <v>89</v>
      </c>
      <c r="E48" s="3"/>
      <c r="F48" s="110">
        <v>108766</v>
      </c>
      <c r="G48" s="110">
        <v>0</v>
      </c>
      <c r="H48" s="110">
        <v>0</v>
      </c>
      <c r="I48" s="13"/>
      <c r="J48" s="111"/>
    </row>
    <row r="49" spans="1:10" ht="22.7" customHeight="1" x14ac:dyDescent="0.2">
      <c r="A49" s="112"/>
      <c r="B49" s="12"/>
      <c r="C49" s="12"/>
      <c r="D49" s="12"/>
      <c r="E49" s="13" t="s">
        <v>90</v>
      </c>
      <c r="F49" s="110">
        <v>108766</v>
      </c>
      <c r="G49" s="110">
        <v>0</v>
      </c>
      <c r="H49" s="110">
        <v>0</v>
      </c>
      <c r="I49" s="13" t="s">
        <v>438</v>
      </c>
      <c r="J49" s="113">
        <v>108766000</v>
      </c>
    </row>
    <row r="50" spans="1:10" ht="22.7" customHeight="1" x14ac:dyDescent="0.2">
      <c r="A50" s="112"/>
      <c r="B50" s="12"/>
      <c r="C50" s="12"/>
      <c r="D50" s="9" t="s">
        <v>91</v>
      </c>
      <c r="E50" s="3"/>
      <c r="F50" s="110">
        <v>40871</v>
      </c>
      <c r="G50" s="110">
        <v>0</v>
      </c>
      <c r="H50" s="110">
        <v>0</v>
      </c>
      <c r="I50" s="13"/>
      <c r="J50" s="111"/>
    </row>
    <row r="51" spans="1:10" ht="22.7" customHeight="1" x14ac:dyDescent="0.2">
      <c r="A51" s="112"/>
      <c r="B51" s="12"/>
      <c r="C51" s="12"/>
      <c r="D51" s="12"/>
      <c r="E51" s="13" t="s">
        <v>92</v>
      </c>
      <c r="F51" s="110">
        <v>8554</v>
      </c>
      <c r="G51" s="110">
        <v>0</v>
      </c>
      <c r="H51" s="110">
        <v>0</v>
      </c>
      <c r="I51" s="13" t="s">
        <v>439</v>
      </c>
      <c r="J51" s="113">
        <v>6634000</v>
      </c>
    </row>
    <row r="52" spans="1:10" ht="22.7" customHeight="1" x14ac:dyDescent="0.2">
      <c r="A52" s="112"/>
      <c r="B52" s="12"/>
      <c r="C52" s="12"/>
      <c r="D52" s="12"/>
      <c r="E52" s="16"/>
      <c r="F52" s="114"/>
      <c r="G52" s="114"/>
      <c r="H52" s="114"/>
      <c r="I52" s="13" t="s">
        <v>440</v>
      </c>
      <c r="J52" s="113">
        <v>1920000</v>
      </c>
    </row>
    <row r="53" spans="1:10" ht="22.7" customHeight="1" x14ac:dyDescent="0.2">
      <c r="A53" s="112"/>
      <c r="B53" s="12"/>
      <c r="C53" s="12"/>
      <c r="D53" s="12"/>
      <c r="E53" s="13" t="s">
        <v>93</v>
      </c>
      <c r="F53" s="110">
        <v>11928</v>
      </c>
      <c r="G53" s="110">
        <v>0</v>
      </c>
      <c r="H53" s="110">
        <v>0</v>
      </c>
      <c r="I53" s="13" t="s">
        <v>441</v>
      </c>
      <c r="J53" s="113">
        <v>11928000</v>
      </c>
    </row>
    <row r="54" spans="1:10" ht="22.7" customHeight="1" x14ac:dyDescent="0.2">
      <c r="A54" s="112"/>
      <c r="B54" s="12"/>
      <c r="C54" s="12"/>
      <c r="D54" s="12"/>
      <c r="E54" s="13" t="s">
        <v>94</v>
      </c>
      <c r="F54" s="110">
        <v>1920</v>
      </c>
      <c r="G54" s="110">
        <v>0</v>
      </c>
      <c r="H54" s="110">
        <v>0</v>
      </c>
      <c r="I54" s="13" t="s">
        <v>442</v>
      </c>
      <c r="J54" s="113">
        <v>1920000</v>
      </c>
    </row>
    <row r="55" spans="1:10" ht="22.7" customHeight="1" x14ac:dyDescent="0.2">
      <c r="A55" s="112"/>
      <c r="B55" s="12"/>
      <c r="C55" s="12"/>
      <c r="D55" s="12"/>
      <c r="E55" s="13" t="s">
        <v>443</v>
      </c>
      <c r="F55" s="110">
        <v>17029</v>
      </c>
      <c r="G55" s="110">
        <v>0</v>
      </c>
      <c r="H55" s="110">
        <v>0</v>
      </c>
      <c r="I55" s="13" t="s">
        <v>444</v>
      </c>
      <c r="J55" s="113">
        <v>17029000</v>
      </c>
    </row>
    <row r="56" spans="1:10" ht="22.7" customHeight="1" x14ac:dyDescent="0.2">
      <c r="A56" s="112"/>
      <c r="B56" s="12"/>
      <c r="C56" s="12"/>
      <c r="D56" s="12"/>
      <c r="E56" s="13" t="s">
        <v>445</v>
      </c>
      <c r="F56" s="110">
        <v>1440</v>
      </c>
      <c r="G56" s="110">
        <v>0</v>
      </c>
      <c r="H56" s="110">
        <v>0</v>
      </c>
      <c r="I56" s="13" t="s">
        <v>446</v>
      </c>
      <c r="J56" s="113">
        <v>1440000</v>
      </c>
    </row>
    <row r="57" spans="1:10" ht="22.7" customHeight="1" x14ac:dyDescent="0.2">
      <c r="A57" s="112"/>
      <c r="B57" s="12"/>
      <c r="C57" s="12"/>
      <c r="D57" s="9" t="s">
        <v>100</v>
      </c>
      <c r="E57" s="3"/>
      <c r="F57" s="110">
        <v>17254</v>
      </c>
      <c r="G57" s="110">
        <v>0</v>
      </c>
      <c r="H57" s="110">
        <v>0</v>
      </c>
      <c r="I57" s="13"/>
      <c r="J57" s="111"/>
    </row>
    <row r="58" spans="1:10" ht="22.7" customHeight="1" x14ac:dyDescent="0.2">
      <c r="A58" s="112"/>
      <c r="B58" s="12"/>
      <c r="C58" s="12"/>
      <c r="D58" s="12"/>
      <c r="E58" s="13" t="s">
        <v>101</v>
      </c>
      <c r="F58" s="110">
        <v>6240</v>
      </c>
      <c r="G58" s="110">
        <v>0</v>
      </c>
      <c r="H58" s="110">
        <v>0</v>
      </c>
      <c r="I58" s="13" t="s">
        <v>109</v>
      </c>
      <c r="J58" s="113">
        <v>6240000</v>
      </c>
    </row>
    <row r="59" spans="1:10" ht="22.7" customHeight="1" x14ac:dyDescent="0.2">
      <c r="A59" s="112"/>
      <c r="B59" s="12"/>
      <c r="C59" s="12"/>
      <c r="D59" s="12"/>
      <c r="E59" s="13" t="s">
        <v>102</v>
      </c>
      <c r="F59" s="110">
        <v>11014</v>
      </c>
      <c r="G59" s="110">
        <v>0</v>
      </c>
      <c r="H59" s="110">
        <v>0</v>
      </c>
      <c r="I59" s="13" t="s">
        <v>447</v>
      </c>
      <c r="J59" s="113">
        <v>11014000</v>
      </c>
    </row>
    <row r="60" spans="1:10" ht="22.7" customHeight="1" x14ac:dyDescent="0.2">
      <c r="A60" s="112"/>
      <c r="B60" s="12"/>
      <c r="C60" s="12"/>
      <c r="D60" s="9" t="s">
        <v>103</v>
      </c>
      <c r="E60" s="3"/>
      <c r="F60" s="110">
        <v>9735</v>
      </c>
      <c r="G60" s="110">
        <v>0</v>
      </c>
      <c r="H60" s="110">
        <v>0</v>
      </c>
      <c r="I60" s="13"/>
      <c r="J60" s="111"/>
    </row>
    <row r="61" spans="1:10" ht="22.7" customHeight="1" x14ac:dyDescent="0.2">
      <c r="A61" s="112"/>
      <c r="B61" s="12"/>
      <c r="C61" s="12"/>
      <c r="D61" s="12"/>
      <c r="E61" s="13" t="s">
        <v>110</v>
      </c>
      <c r="F61" s="110">
        <v>2535</v>
      </c>
      <c r="G61" s="110">
        <v>0</v>
      </c>
      <c r="H61" s="110">
        <v>0</v>
      </c>
      <c r="I61" s="13" t="s">
        <v>448</v>
      </c>
      <c r="J61" s="113">
        <v>2535000</v>
      </c>
    </row>
    <row r="62" spans="1:10" ht="22.7" customHeight="1" x14ac:dyDescent="0.2">
      <c r="A62" s="112"/>
      <c r="B62" s="12"/>
      <c r="C62" s="12"/>
      <c r="D62" s="12"/>
      <c r="E62" s="13" t="s">
        <v>105</v>
      </c>
      <c r="F62" s="110">
        <v>7200</v>
      </c>
      <c r="G62" s="110">
        <v>0</v>
      </c>
      <c r="H62" s="110">
        <v>0</v>
      </c>
      <c r="I62" s="13" t="s">
        <v>449</v>
      </c>
      <c r="J62" s="113">
        <v>7200000</v>
      </c>
    </row>
    <row r="63" spans="1:10" ht="22.7" customHeight="1" x14ac:dyDescent="0.2">
      <c r="A63" s="112"/>
      <c r="B63" s="12"/>
      <c r="C63" s="12"/>
      <c r="D63" s="9" t="s">
        <v>106</v>
      </c>
      <c r="E63" s="3"/>
      <c r="F63" s="110">
        <v>18011</v>
      </c>
      <c r="G63" s="110">
        <v>0</v>
      </c>
      <c r="H63" s="110">
        <v>0</v>
      </c>
      <c r="I63" s="13"/>
      <c r="J63" s="111"/>
    </row>
    <row r="64" spans="1:10" ht="22.7" customHeight="1" x14ac:dyDescent="0.2">
      <c r="A64" s="112"/>
      <c r="B64" s="12"/>
      <c r="C64" s="12"/>
      <c r="D64" s="12"/>
      <c r="E64" s="13" t="s">
        <v>107</v>
      </c>
      <c r="F64" s="110">
        <v>18011</v>
      </c>
      <c r="G64" s="110">
        <v>0</v>
      </c>
      <c r="H64" s="110">
        <v>0</v>
      </c>
      <c r="I64" s="13" t="s">
        <v>450</v>
      </c>
      <c r="J64" s="113">
        <v>13267000</v>
      </c>
    </row>
    <row r="65" spans="1:10" ht="22.7" customHeight="1" x14ac:dyDescent="0.2">
      <c r="A65" s="112"/>
      <c r="B65" s="12"/>
      <c r="C65" s="12"/>
      <c r="D65" s="12"/>
      <c r="E65" s="16"/>
      <c r="F65" s="114"/>
      <c r="G65" s="114"/>
      <c r="H65" s="114"/>
      <c r="I65" s="13" t="s">
        <v>451</v>
      </c>
      <c r="J65" s="113">
        <v>964000</v>
      </c>
    </row>
    <row r="66" spans="1:10" ht="22.7" customHeight="1" x14ac:dyDescent="0.2">
      <c r="A66" s="112"/>
      <c r="B66" s="12"/>
      <c r="C66" s="12"/>
      <c r="D66" s="12"/>
      <c r="E66" s="16"/>
      <c r="F66" s="114"/>
      <c r="G66" s="114"/>
      <c r="H66" s="114"/>
      <c r="I66" s="13" t="s">
        <v>452</v>
      </c>
      <c r="J66" s="113">
        <v>3780000</v>
      </c>
    </row>
    <row r="67" spans="1:10" ht="22.7" customHeight="1" x14ac:dyDescent="0.2">
      <c r="A67" s="11"/>
      <c r="B67" s="9" t="s">
        <v>111</v>
      </c>
      <c r="C67" s="2"/>
      <c r="D67" s="2"/>
      <c r="E67" s="3"/>
      <c r="F67" s="110">
        <v>444901</v>
      </c>
      <c r="G67" s="110">
        <v>422717</v>
      </c>
      <c r="H67" s="110">
        <v>22184</v>
      </c>
      <c r="I67" s="13"/>
      <c r="J67" s="111"/>
    </row>
    <row r="68" spans="1:10" ht="22.7" customHeight="1" x14ac:dyDescent="0.2">
      <c r="A68" s="112"/>
      <c r="B68" s="11"/>
      <c r="C68" s="9" t="s">
        <v>112</v>
      </c>
      <c r="D68" s="2"/>
      <c r="E68" s="3"/>
      <c r="F68" s="110">
        <v>418840</v>
      </c>
      <c r="G68" s="110">
        <v>398297</v>
      </c>
      <c r="H68" s="110">
        <v>20543</v>
      </c>
      <c r="I68" s="13"/>
      <c r="J68" s="111"/>
    </row>
    <row r="69" spans="1:10" ht="22.7" customHeight="1" x14ac:dyDescent="0.2">
      <c r="A69" s="112"/>
      <c r="B69" s="12"/>
      <c r="C69" s="12"/>
      <c r="D69" s="9" t="s">
        <v>89</v>
      </c>
      <c r="E69" s="3"/>
      <c r="F69" s="110">
        <v>245203</v>
      </c>
      <c r="G69" s="110">
        <v>0</v>
      </c>
      <c r="H69" s="110">
        <v>0</v>
      </c>
      <c r="I69" s="13"/>
      <c r="J69" s="111"/>
    </row>
    <row r="70" spans="1:10" ht="22.7" customHeight="1" x14ac:dyDescent="0.2">
      <c r="A70" s="112"/>
      <c r="B70" s="12"/>
      <c r="C70" s="12"/>
      <c r="D70" s="12"/>
      <c r="E70" s="13" t="s">
        <v>113</v>
      </c>
      <c r="F70" s="110">
        <v>245203</v>
      </c>
      <c r="G70" s="110">
        <v>0</v>
      </c>
      <c r="H70" s="110">
        <v>0</v>
      </c>
      <c r="I70" s="13" t="s">
        <v>453</v>
      </c>
      <c r="J70" s="113">
        <v>245203000</v>
      </c>
    </row>
    <row r="71" spans="1:10" ht="22.7" customHeight="1" x14ac:dyDescent="0.2">
      <c r="A71" s="112"/>
      <c r="B71" s="12"/>
      <c r="C71" s="12"/>
      <c r="D71" s="9" t="s">
        <v>91</v>
      </c>
      <c r="E71" s="3"/>
      <c r="F71" s="110">
        <v>85016</v>
      </c>
      <c r="G71" s="110">
        <v>0</v>
      </c>
      <c r="H71" s="110">
        <v>0</v>
      </c>
      <c r="I71" s="13"/>
      <c r="J71" s="111"/>
    </row>
    <row r="72" spans="1:10" ht="22.7" customHeight="1" x14ac:dyDescent="0.2">
      <c r="A72" s="112"/>
      <c r="B72" s="12"/>
      <c r="C72" s="12"/>
      <c r="D72" s="12"/>
      <c r="E72" s="13" t="s">
        <v>113</v>
      </c>
      <c r="F72" s="110">
        <v>85016</v>
      </c>
      <c r="G72" s="110">
        <v>0</v>
      </c>
      <c r="H72" s="110">
        <v>0</v>
      </c>
      <c r="I72" s="13" t="s">
        <v>454</v>
      </c>
      <c r="J72" s="113">
        <v>11889000</v>
      </c>
    </row>
    <row r="73" spans="1:10" ht="22.7" customHeight="1" x14ac:dyDescent="0.2">
      <c r="A73" s="112"/>
      <c r="B73" s="12"/>
      <c r="C73" s="12"/>
      <c r="D73" s="12"/>
      <c r="E73" s="16"/>
      <c r="F73" s="114"/>
      <c r="G73" s="114"/>
      <c r="H73" s="114"/>
      <c r="I73" s="13" t="s">
        <v>455</v>
      </c>
      <c r="J73" s="113">
        <v>23023000</v>
      </c>
    </row>
    <row r="74" spans="1:10" ht="2.1" customHeight="1" x14ac:dyDescent="0.2"/>
    <row r="75" spans="1:10" ht="25.15" customHeight="1" x14ac:dyDescent="0.2"/>
    <row r="76" spans="1:10" ht="2.1" customHeight="1" x14ac:dyDescent="0.2"/>
    <row r="77" spans="1:10" ht="5.85" customHeight="1" x14ac:dyDescent="0.2"/>
    <row r="78" spans="1:10" ht="17.100000000000001" customHeight="1" x14ac:dyDescent="0.2">
      <c r="A78" s="163" t="s">
        <v>79</v>
      </c>
      <c r="B78" s="163"/>
      <c r="C78" s="163"/>
      <c r="D78" s="163"/>
      <c r="E78" s="163"/>
      <c r="F78" s="163"/>
      <c r="G78" s="163"/>
      <c r="H78" s="163"/>
      <c r="I78" s="105" t="s">
        <v>62</v>
      </c>
      <c r="J78" s="108" t="s">
        <v>386</v>
      </c>
    </row>
    <row r="79" spans="1:10" ht="50.45" customHeight="1" x14ac:dyDescent="0.2"/>
    <row r="80" spans="1:10" ht="32.1" customHeight="1" x14ac:dyDescent="0.2">
      <c r="A80" s="148" t="s">
        <v>412</v>
      </c>
      <c r="B80" s="148"/>
      <c r="C80" s="148"/>
      <c r="D80" s="148"/>
      <c r="E80" s="148"/>
      <c r="F80" s="148"/>
      <c r="G80" s="148"/>
      <c r="H80" s="148"/>
      <c r="I80" s="148"/>
      <c r="J80" s="148"/>
    </row>
    <row r="81" spans="1:10" ht="10.5" customHeight="1" x14ac:dyDescent="0.2"/>
    <row r="82" spans="1:10" ht="17.100000000000001" customHeight="1" x14ac:dyDescent="0.2">
      <c r="A82" s="147" t="s">
        <v>32</v>
      </c>
      <c r="B82" s="147"/>
      <c r="C82" s="147"/>
      <c r="D82" s="147"/>
      <c r="E82" s="108" t="s">
        <v>5</v>
      </c>
      <c r="F82" s="163" t="s">
        <v>8</v>
      </c>
      <c r="G82" s="163"/>
      <c r="H82" s="163"/>
      <c r="I82" s="163"/>
      <c r="J82" s="163"/>
    </row>
    <row r="83" spans="1:10" ht="22.7" customHeight="1" x14ac:dyDescent="0.2">
      <c r="A83" s="162" t="s">
        <v>80</v>
      </c>
      <c r="B83" s="162"/>
      <c r="C83" s="162"/>
      <c r="D83" s="162"/>
      <c r="E83" s="162"/>
      <c r="F83" s="162" t="s">
        <v>3</v>
      </c>
      <c r="G83" s="166" t="s">
        <v>34</v>
      </c>
      <c r="H83" s="166" t="s">
        <v>81</v>
      </c>
      <c r="I83" s="162" t="s">
        <v>35</v>
      </c>
      <c r="J83" s="162"/>
    </row>
    <row r="84" spans="1:10" ht="22.7" customHeight="1" x14ac:dyDescent="0.2">
      <c r="A84" s="109" t="s">
        <v>82</v>
      </c>
      <c r="B84" s="109" t="s">
        <v>83</v>
      </c>
      <c r="C84" s="109" t="s">
        <v>84</v>
      </c>
      <c r="D84" s="109" t="s">
        <v>85</v>
      </c>
      <c r="E84" s="109" t="s">
        <v>39</v>
      </c>
      <c r="F84" s="162"/>
      <c r="G84" s="166"/>
      <c r="H84" s="166"/>
      <c r="I84" s="162"/>
      <c r="J84" s="162"/>
    </row>
    <row r="85" spans="1:10" ht="22.7" customHeight="1" x14ac:dyDescent="0.2">
      <c r="A85" s="112"/>
      <c r="B85" s="12"/>
      <c r="C85" s="12"/>
      <c r="D85" s="12"/>
      <c r="E85" s="16"/>
      <c r="F85" s="114"/>
      <c r="G85" s="114"/>
      <c r="H85" s="114"/>
      <c r="I85" s="13" t="s">
        <v>456</v>
      </c>
      <c r="J85" s="113">
        <v>480000</v>
      </c>
    </row>
    <row r="86" spans="1:10" ht="22.7" customHeight="1" x14ac:dyDescent="0.2">
      <c r="A86" s="112"/>
      <c r="B86" s="12"/>
      <c r="C86" s="12"/>
      <c r="D86" s="12"/>
      <c r="E86" s="16"/>
      <c r="F86" s="114"/>
      <c r="G86" s="114"/>
      <c r="H86" s="114"/>
      <c r="I86" s="13" t="s">
        <v>457</v>
      </c>
      <c r="J86" s="113">
        <v>24984000</v>
      </c>
    </row>
    <row r="87" spans="1:10" ht="22.7" customHeight="1" x14ac:dyDescent="0.2">
      <c r="A87" s="112"/>
      <c r="B87" s="12"/>
      <c r="C87" s="12"/>
      <c r="D87" s="12"/>
      <c r="E87" s="16"/>
      <c r="F87" s="114"/>
      <c r="G87" s="114"/>
      <c r="H87" s="114"/>
      <c r="I87" s="13" t="s">
        <v>458</v>
      </c>
      <c r="J87" s="113">
        <v>2640000</v>
      </c>
    </row>
    <row r="88" spans="1:10" ht="22.7" customHeight="1" x14ac:dyDescent="0.2">
      <c r="A88" s="112"/>
      <c r="B88" s="12"/>
      <c r="C88" s="12"/>
      <c r="D88" s="12"/>
      <c r="E88" s="16"/>
      <c r="F88" s="114"/>
      <c r="G88" s="114"/>
      <c r="H88" s="114"/>
      <c r="I88" s="13" t="s">
        <v>459</v>
      </c>
      <c r="J88" s="113">
        <v>7800000</v>
      </c>
    </row>
    <row r="89" spans="1:10" ht="22.7" customHeight="1" x14ac:dyDescent="0.2">
      <c r="A89" s="112"/>
      <c r="B89" s="12"/>
      <c r="C89" s="12"/>
      <c r="D89" s="12"/>
      <c r="E89" s="16"/>
      <c r="F89" s="114"/>
      <c r="G89" s="114"/>
      <c r="H89" s="114"/>
      <c r="I89" s="13" t="s">
        <v>460</v>
      </c>
      <c r="J89" s="113">
        <v>13840000</v>
      </c>
    </row>
    <row r="90" spans="1:10" ht="22.7" customHeight="1" x14ac:dyDescent="0.2">
      <c r="A90" s="112"/>
      <c r="B90" s="12"/>
      <c r="C90" s="12"/>
      <c r="D90" s="12"/>
      <c r="E90" s="16"/>
      <c r="F90" s="114"/>
      <c r="G90" s="114"/>
      <c r="H90" s="114"/>
      <c r="I90" s="13" t="s">
        <v>114</v>
      </c>
      <c r="J90" s="113">
        <v>360000</v>
      </c>
    </row>
    <row r="91" spans="1:10" ht="22.7" customHeight="1" x14ac:dyDescent="0.2">
      <c r="A91" s="112"/>
      <c r="B91" s="12"/>
      <c r="C91" s="12"/>
      <c r="D91" s="9" t="s">
        <v>100</v>
      </c>
      <c r="E91" s="3"/>
      <c r="F91" s="110">
        <v>35389</v>
      </c>
      <c r="G91" s="110">
        <v>0</v>
      </c>
      <c r="H91" s="110">
        <v>0</v>
      </c>
      <c r="I91" s="13"/>
      <c r="J91" s="111"/>
    </row>
    <row r="92" spans="1:10" ht="22.7" customHeight="1" x14ac:dyDescent="0.2">
      <c r="A92" s="112"/>
      <c r="B92" s="12"/>
      <c r="C92" s="12"/>
      <c r="D92" s="12"/>
      <c r="E92" s="13" t="s">
        <v>113</v>
      </c>
      <c r="F92" s="110">
        <v>35389</v>
      </c>
      <c r="G92" s="110">
        <v>0</v>
      </c>
      <c r="H92" s="110">
        <v>0</v>
      </c>
      <c r="I92" s="13" t="s">
        <v>461</v>
      </c>
      <c r="J92" s="113">
        <v>12992000</v>
      </c>
    </row>
    <row r="93" spans="1:10" ht="22.7" customHeight="1" x14ac:dyDescent="0.2">
      <c r="A93" s="112"/>
      <c r="B93" s="12"/>
      <c r="C93" s="12"/>
      <c r="D93" s="12"/>
      <c r="E93" s="16"/>
      <c r="F93" s="114"/>
      <c r="G93" s="114"/>
      <c r="H93" s="114"/>
      <c r="I93" s="13" t="s">
        <v>462</v>
      </c>
      <c r="J93" s="113">
        <v>22397000</v>
      </c>
    </row>
    <row r="94" spans="1:10" ht="22.7" customHeight="1" x14ac:dyDescent="0.2">
      <c r="A94" s="112"/>
      <c r="B94" s="12"/>
      <c r="C94" s="12"/>
      <c r="D94" s="9" t="s">
        <v>103</v>
      </c>
      <c r="E94" s="3"/>
      <c r="F94" s="110">
        <v>19014</v>
      </c>
      <c r="G94" s="110">
        <v>0</v>
      </c>
      <c r="H94" s="110">
        <v>0</v>
      </c>
      <c r="I94" s="13"/>
      <c r="J94" s="111"/>
    </row>
    <row r="95" spans="1:10" ht="22.7" customHeight="1" x14ac:dyDescent="0.2">
      <c r="A95" s="112"/>
      <c r="B95" s="12"/>
      <c r="C95" s="12"/>
      <c r="D95" s="12"/>
      <c r="E95" s="13" t="s">
        <v>113</v>
      </c>
      <c r="F95" s="110">
        <v>19014</v>
      </c>
      <c r="G95" s="110">
        <v>0</v>
      </c>
      <c r="H95" s="110">
        <v>0</v>
      </c>
      <c r="I95" s="13" t="s">
        <v>463</v>
      </c>
      <c r="J95" s="113">
        <v>19014000</v>
      </c>
    </row>
    <row r="96" spans="1:10" ht="22.7" customHeight="1" x14ac:dyDescent="0.2">
      <c r="A96" s="112"/>
      <c r="B96" s="12"/>
      <c r="C96" s="12"/>
      <c r="D96" s="9" t="s">
        <v>106</v>
      </c>
      <c r="E96" s="3"/>
      <c r="F96" s="110">
        <v>34218</v>
      </c>
      <c r="G96" s="110">
        <v>0</v>
      </c>
      <c r="H96" s="110">
        <v>0</v>
      </c>
      <c r="I96" s="13"/>
      <c r="J96" s="111"/>
    </row>
    <row r="97" spans="1:10" ht="22.7" customHeight="1" x14ac:dyDescent="0.2">
      <c r="A97" s="112"/>
      <c r="B97" s="12"/>
      <c r="C97" s="12"/>
      <c r="D97" s="12"/>
      <c r="E97" s="13" t="s">
        <v>115</v>
      </c>
      <c r="F97" s="110">
        <v>34218</v>
      </c>
      <c r="G97" s="110">
        <v>0</v>
      </c>
      <c r="H97" s="110">
        <v>0</v>
      </c>
      <c r="I97" s="13" t="s">
        <v>464</v>
      </c>
      <c r="J97" s="113">
        <v>11469000</v>
      </c>
    </row>
    <row r="98" spans="1:10" ht="22.7" customHeight="1" x14ac:dyDescent="0.2">
      <c r="A98" s="112"/>
      <c r="B98" s="12"/>
      <c r="C98" s="12"/>
      <c r="D98" s="12"/>
      <c r="E98" s="16"/>
      <c r="F98" s="114"/>
      <c r="G98" s="114"/>
      <c r="H98" s="114"/>
      <c r="I98" s="13" t="s">
        <v>465</v>
      </c>
      <c r="J98" s="113">
        <v>13843000</v>
      </c>
    </row>
    <row r="99" spans="1:10" ht="22.7" customHeight="1" x14ac:dyDescent="0.2">
      <c r="A99" s="112"/>
      <c r="B99" s="12"/>
      <c r="C99" s="12"/>
      <c r="D99" s="12"/>
      <c r="E99" s="16"/>
      <c r="F99" s="114"/>
      <c r="G99" s="114"/>
      <c r="H99" s="114"/>
      <c r="I99" s="13" t="s">
        <v>466</v>
      </c>
      <c r="J99" s="113">
        <v>5404000</v>
      </c>
    </row>
    <row r="100" spans="1:10" ht="22.7" customHeight="1" x14ac:dyDescent="0.2">
      <c r="A100" s="112"/>
      <c r="B100" s="12"/>
      <c r="C100" s="12"/>
      <c r="D100" s="12"/>
      <c r="E100" s="16"/>
      <c r="F100" s="114"/>
      <c r="G100" s="114"/>
      <c r="H100" s="114"/>
      <c r="I100" s="13" t="s">
        <v>467</v>
      </c>
      <c r="J100" s="113">
        <v>3502000</v>
      </c>
    </row>
    <row r="101" spans="1:10" ht="22.7" customHeight="1" x14ac:dyDescent="0.2">
      <c r="A101" s="112"/>
      <c r="B101" s="11"/>
      <c r="C101" s="9" t="s">
        <v>116</v>
      </c>
      <c r="D101" s="2"/>
      <c r="E101" s="3"/>
      <c r="F101" s="110">
        <v>26061</v>
      </c>
      <c r="G101" s="110">
        <v>24420</v>
      </c>
      <c r="H101" s="110">
        <v>1641</v>
      </c>
      <c r="I101" s="13"/>
      <c r="J101" s="111"/>
    </row>
    <row r="102" spans="1:10" ht="22.7" customHeight="1" x14ac:dyDescent="0.2">
      <c r="A102" s="112"/>
      <c r="B102" s="12"/>
      <c r="C102" s="12"/>
      <c r="D102" s="9" t="s">
        <v>117</v>
      </c>
      <c r="E102" s="3"/>
      <c r="F102" s="110">
        <v>26061</v>
      </c>
      <c r="G102" s="110">
        <v>0</v>
      </c>
      <c r="H102" s="110">
        <v>0</v>
      </c>
      <c r="I102" s="13"/>
      <c r="J102" s="111"/>
    </row>
    <row r="103" spans="1:10" ht="22.7" customHeight="1" x14ac:dyDescent="0.2">
      <c r="A103" s="112"/>
      <c r="B103" s="12"/>
      <c r="C103" s="12"/>
      <c r="D103" s="12"/>
      <c r="E103" s="13" t="s">
        <v>118</v>
      </c>
      <c r="F103" s="110">
        <v>26061</v>
      </c>
      <c r="G103" s="110">
        <v>0</v>
      </c>
      <c r="H103" s="110">
        <v>0</v>
      </c>
      <c r="I103" s="13" t="s">
        <v>468</v>
      </c>
      <c r="J103" s="113">
        <v>20049000</v>
      </c>
    </row>
    <row r="104" spans="1:10" ht="22.7" customHeight="1" x14ac:dyDescent="0.2">
      <c r="A104" s="112"/>
      <c r="B104" s="12"/>
      <c r="C104" s="12"/>
      <c r="D104" s="12"/>
      <c r="E104" s="16"/>
      <c r="F104" s="114"/>
      <c r="G104" s="114"/>
      <c r="H104" s="114"/>
      <c r="I104" s="13" t="s">
        <v>469</v>
      </c>
      <c r="J104" s="113">
        <v>6012000</v>
      </c>
    </row>
    <row r="105" spans="1:10" ht="22.7" customHeight="1" x14ac:dyDescent="0.2">
      <c r="A105" s="11"/>
      <c r="B105" s="9" t="s">
        <v>119</v>
      </c>
      <c r="C105" s="2"/>
      <c r="D105" s="2"/>
      <c r="E105" s="3"/>
      <c r="F105" s="110">
        <v>9110</v>
      </c>
      <c r="G105" s="110">
        <v>7050</v>
      </c>
      <c r="H105" s="110">
        <v>2060</v>
      </c>
      <c r="I105" s="13"/>
      <c r="J105" s="111"/>
    </row>
    <row r="106" spans="1:10" ht="22.7" customHeight="1" x14ac:dyDescent="0.2">
      <c r="A106" s="112"/>
      <c r="B106" s="11"/>
      <c r="C106" s="9" t="s">
        <v>120</v>
      </c>
      <c r="D106" s="2"/>
      <c r="E106" s="3"/>
      <c r="F106" s="110">
        <v>5210</v>
      </c>
      <c r="G106" s="110">
        <v>3350</v>
      </c>
      <c r="H106" s="110">
        <v>1860</v>
      </c>
      <c r="I106" s="13"/>
      <c r="J106" s="111"/>
    </row>
    <row r="107" spans="1:10" ht="22.7" customHeight="1" x14ac:dyDescent="0.2">
      <c r="A107" s="112"/>
      <c r="B107" s="12"/>
      <c r="C107" s="12"/>
      <c r="D107" s="9" t="s">
        <v>121</v>
      </c>
      <c r="E107" s="3"/>
      <c r="F107" s="110">
        <v>2250</v>
      </c>
      <c r="G107" s="110">
        <v>0</v>
      </c>
      <c r="H107" s="110">
        <v>0</v>
      </c>
      <c r="I107" s="13"/>
      <c r="J107" s="111"/>
    </row>
    <row r="108" spans="1:10" ht="22.7" customHeight="1" x14ac:dyDescent="0.2">
      <c r="A108" s="112"/>
      <c r="B108" s="12"/>
      <c r="C108" s="12"/>
      <c r="D108" s="12"/>
      <c r="E108" s="13" t="s">
        <v>122</v>
      </c>
      <c r="F108" s="110">
        <v>2250</v>
      </c>
      <c r="G108" s="110">
        <v>0</v>
      </c>
      <c r="H108" s="110">
        <v>0</v>
      </c>
      <c r="I108" s="13" t="s">
        <v>470</v>
      </c>
      <c r="J108" s="113">
        <v>2250000</v>
      </c>
    </row>
    <row r="109" spans="1:10" ht="22.7" customHeight="1" x14ac:dyDescent="0.2">
      <c r="A109" s="112"/>
      <c r="B109" s="12"/>
      <c r="C109" s="12"/>
      <c r="D109" s="9" t="s">
        <v>471</v>
      </c>
      <c r="E109" s="3"/>
      <c r="F109" s="110">
        <v>2960</v>
      </c>
      <c r="G109" s="110">
        <v>0</v>
      </c>
      <c r="H109" s="110">
        <v>0</v>
      </c>
      <c r="I109" s="13"/>
      <c r="J109" s="111"/>
    </row>
    <row r="110" spans="1:10" ht="22.7" customHeight="1" x14ac:dyDescent="0.2">
      <c r="A110" s="112"/>
      <c r="B110" s="12"/>
      <c r="C110" s="12"/>
      <c r="D110" s="12"/>
      <c r="E110" s="13" t="s">
        <v>122</v>
      </c>
      <c r="F110" s="110">
        <v>2960</v>
      </c>
      <c r="G110" s="110">
        <v>0</v>
      </c>
      <c r="H110" s="110">
        <v>0</v>
      </c>
      <c r="I110" s="13" t="s">
        <v>472</v>
      </c>
      <c r="J110" s="113">
        <v>2960000</v>
      </c>
    </row>
    <row r="111" spans="1:10" ht="22.7" customHeight="1" x14ac:dyDescent="0.2">
      <c r="A111" s="112"/>
      <c r="B111" s="11"/>
      <c r="C111" s="9" t="s">
        <v>123</v>
      </c>
      <c r="D111" s="2"/>
      <c r="E111" s="3"/>
      <c r="F111" s="110">
        <v>3900</v>
      </c>
      <c r="G111" s="110">
        <v>3700</v>
      </c>
      <c r="H111" s="110">
        <v>200</v>
      </c>
      <c r="I111" s="13"/>
      <c r="J111" s="111"/>
    </row>
    <row r="112" spans="1:10" ht="22.7" customHeight="1" x14ac:dyDescent="0.2">
      <c r="A112" s="112"/>
      <c r="B112" s="12"/>
      <c r="C112" s="12"/>
      <c r="D112" s="9" t="s">
        <v>124</v>
      </c>
      <c r="E112" s="3"/>
      <c r="F112" s="110">
        <v>3900</v>
      </c>
      <c r="G112" s="110">
        <v>0</v>
      </c>
      <c r="H112" s="110">
        <v>0</v>
      </c>
      <c r="I112" s="13"/>
      <c r="J112" s="111"/>
    </row>
    <row r="113" spans="1:10" ht="2.1" customHeight="1" x14ac:dyDescent="0.2"/>
    <row r="114" spans="1:10" ht="25.15" customHeight="1" x14ac:dyDescent="0.2"/>
    <row r="115" spans="1:10" ht="2.1" customHeight="1" x14ac:dyDescent="0.2"/>
    <row r="116" spans="1:10" ht="5.85" customHeight="1" x14ac:dyDescent="0.2"/>
    <row r="117" spans="1:10" ht="17.100000000000001" customHeight="1" x14ac:dyDescent="0.2">
      <c r="A117" s="163" t="s">
        <v>126</v>
      </c>
      <c r="B117" s="163"/>
      <c r="C117" s="163"/>
      <c r="D117" s="163"/>
      <c r="E117" s="163"/>
      <c r="F117" s="163"/>
      <c r="G117" s="163"/>
      <c r="H117" s="163"/>
      <c r="I117" s="105" t="s">
        <v>62</v>
      </c>
      <c r="J117" s="108" t="s">
        <v>386</v>
      </c>
    </row>
    <row r="118" spans="1:10" ht="50.45" customHeight="1" x14ac:dyDescent="0.2"/>
    <row r="119" spans="1:10" ht="32.1" customHeight="1" x14ac:dyDescent="0.2">
      <c r="A119" s="148" t="s">
        <v>412</v>
      </c>
      <c r="B119" s="148"/>
      <c r="C119" s="148"/>
      <c r="D119" s="148"/>
      <c r="E119" s="148"/>
      <c r="F119" s="148"/>
      <c r="G119" s="148"/>
      <c r="H119" s="148"/>
      <c r="I119" s="148"/>
      <c r="J119" s="148"/>
    </row>
    <row r="120" spans="1:10" ht="10.5" customHeight="1" x14ac:dyDescent="0.2"/>
    <row r="121" spans="1:10" ht="17.100000000000001" customHeight="1" x14ac:dyDescent="0.2">
      <c r="A121" s="147" t="s">
        <v>32</v>
      </c>
      <c r="B121" s="147"/>
      <c r="C121" s="147"/>
      <c r="D121" s="147"/>
      <c r="E121" s="108" t="s">
        <v>5</v>
      </c>
      <c r="F121" s="163" t="s">
        <v>8</v>
      </c>
      <c r="G121" s="163"/>
      <c r="H121" s="163"/>
      <c r="I121" s="163"/>
      <c r="J121" s="163"/>
    </row>
    <row r="122" spans="1:10" ht="22.7" customHeight="1" x14ac:dyDescent="0.2">
      <c r="A122" s="162" t="s">
        <v>80</v>
      </c>
      <c r="B122" s="162"/>
      <c r="C122" s="162"/>
      <c r="D122" s="162"/>
      <c r="E122" s="162"/>
      <c r="F122" s="162" t="s">
        <v>3</v>
      </c>
      <c r="G122" s="166" t="s">
        <v>34</v>
      </c>
      <c r="H122" s="166" t="s">
        <v>81</v>
      </c>
      <c r="I122" s="162" t="s">
        <v>35</v>
      </c>
      <c r="J122" s="162"/>
    </row>
    <row r="123" spans="1:10" ht="22.7" customHeight="1" x14ac:dyDescent="0.2">
      <c r="A123" s="109" t="s">
        <v>82</v>
      </c>
      <c r="B123" s="109" t="s">
        <v>83</v>
      </c>
      <c r="C123" s="109" t="s">
        <v>84</v>
      </c>
      <c r="D123" s="109" t="s">
        <v>85</v>
      </c>
      <c r="E123" s="109" t="s">
        <v>39</v>
      </c>
      <c r="F123" s="162"/>
      <c r="G123" s="166"/>
      <c r="H123" s="166"/>
      <c r="I123" s="162"/>
      <c r="J123" s="162"/>
    </row>
    <row r="124" spans="1:10" ht="22.7" customHeight="1" x14ac:dyDescent="0.2">
      <c r="A124" s="112"/>
      <c r="B124" s="12"/>
      <c r="C124" s="12"/>
      <c r="D124" s="12"/>
      <c r="E124" s="13" t="s">
        <v>125</v>
      </c>
      <c r="F124" s="110">
        <v>3900</v>
      </c>
      <c r="G124" s="110">
        <v>0</v>
      </c>
      <c r="H124" s="110">
        <v>0</v>
      </c>
      <c r="I124" s="13" t="s">
        <v>473</v>
      </c>
      <c r="J124" s="113">
        <v>3900000</v>
      </c>
    </row>
    <row r="125" spans="1:10" ht="22.7" customHeight="1" x14ac:dyDescent="0.2">
      <c r="A125" s="9" t="s">
        <v>127</v>
      </c>
      <c r="B125" s="2"/>
      <c r="C125" s="2"/>
      <c r="D125" s="2"/>
      <c r="E125" s="3"/>
      <c r="F125" s="110">
        <v>338161</v>
      </c>
      <c r="G125" s="110">
        <v>368079</v>
      </c>
      <c r="H125" s="110">
        <v>-29918</v>
      </c>
      <c r="I125" s="13"/>
      <c r="J125" s="111"/>
    </row>
    <row r="126" spans="1:10" ht="22.7" customHeight="1" x14ac:dyDescent="0.2">
      <c r="A126" s="11"/>
      <c r="B126" s="9" t="s">
        <v>128</v>
      </c>
      <c r="C126" s="2"/>
      <c r="D126" s="2"/>
      <c r="E126" s="3"/>
      <c r="F126" s="110">
        <v>307778</v>
      </c>
      <c r="G126" s="110">
        <v>340037</v>
      </c>
      <c r="H126" s="110">
        <v>-32259</v>
      </c>
      <c r="I126" s="13"/>
      <c r="J126" s="111"/>
    </row>
    <row r="127" spans="1:10" ht="22.7" customHeight="1" x14ac:dyDescent="0.2">
      <c r="A127" s="112"/>
      <c r="B127" s="11"/>
      <c r="C127" s="9" t="s">
        <v>129</v>
      </c>
      <c r="D127" s="2"/>
      <c r="E127" s="3"/>
      <c r="F127" s="110">
        <v>307778</v>
      </c>
      <c r="G127" s="110">
        <v>340037</v>
      </c>
      <c r="H127" s="110">
        <v>-32259</v>
      </c>
      <c r="I127" s="13"/>
      <c r="J127" s="111"/>
    </row>
    <row r="128" spans="1:10" ht="22.7" customHeight="1" x14ac:dyDescent="0.2">
      <c r="A128" s="112"/>
      <c r="B128" s="12"/>
      <c r="C128" s="12"/>
      <c r="D128" s="9" t="s">
        <v>129</v>
      </c>
      <c r="E128" s="3"/>
      <c r="F128" s="110">
        <v>307778</v>
      </c>
      <c r="G128" s="110">
        <v>0</v>
      </c>
      <c r="H128" s="110">
        <v>0</v>
      </c>
      <c r="I128" s="13"/>
      <c r="J128" s="111"/>
    </row>
    <row r="129" spans="1:10" ht="22.7" customHeight="1" x14ac:dyDescent="0.2">
      <c r="A129" s="112"/>
      <c r="B129" s="12"/>
      <c r="C129" s="12"/>
      <c r="D129" s="12"/>
      <c r="E129" s="13" t="s">
        <v>130</v>
      </c>
      <c r="F129" s="110">
        <v>307778</v>
      </c>
      <c r="G129" s="110">
        <v>0</v>
      </c>
      <c r="H129" s="110">
        <v>0</v>
      </c>
      <c r="I129" s="13" t="s">
        <v>474</v>
      </c>
      <c r="J129" s="113">
        <v>307778000</v>
      </c>
    </row>
    <row r="130" spans="1:10" ht="22.7" customHeight="1" x14ac:dyDescent="0.2">
      <c r="A130" s="11"/>
      <c r="B130" s="9" t="s">
        <v>131</v>
      </c>
      <c r="C130" s="2"/>
      <c r="D130" s="2"/>
      <c r="E130" s="3"/>
      <c r="F130" s="110">
        <v>20769</v>
      </c>
      <c r="G130" s="110">
        <v>18592</v>
      </c>
      <c r="H130" s="110">
        <v>2177</v>
      </c>
      <c r="I130" s="13"/>
      <c r="J130" s="111"/>
    </row>
    <row r="131" spans="1:10" ht="22.7" customHeight="1" x14ac:dyDescent="0.2">
      <c r="A131" s="112"/>
      <c r="B131" s="11"/>
      <c r="C131" s="9" t="s">
        <v>132</v>
      </c>
      <c r="D131" s="2"/>
      <c r="E131" s="3"/>
      <c r="F131" s="110">
        <v>20769</v>
      </c>
      <c r="G131" s="110">
        <v>18592</v>
      </c>
      <c r="H131" s="110">
        <v>2177</v>
      </c>
      <c r="I131" s="13"/>
      <c r="J131" s="111"/>
    </row>
    <row r="132" spans="1:10" ht="22.7" customHeight="1" x14ac:dyDescent="0.2">
      <c r="A132" s="112"/>
      <c r="B132" s="12"/>
      <c r="C132" s="12"/>
      <c r="D132" s="9" t="s">
        <v>133</v>
      </c>
      <c r="E132" s="3"/>
      <c r="F132" s="110">
        <v>1050</v>
      </c>
      <c r="G132" s="110">
        <v>0</v>
      </c>
      <c r="H132" s="110">
        <v>0</v>
      </c>
      <c r="I132" s="13"/>
      <c r="J132" s="111"/>
    </row>
    <row r="133" spans="1:10" ht="22.7" customHeight="1" x14ac:dyDescent="0.2">
      <c r="A133" s="112"/>
      <c r="B133" s="12"/>
      <c r="C133" s="12"/>
      <c r="D133" s="12"/>
      <c r="E133" s="13" t="s">
        <v>134</v>
      </c>
      <c r="F133" s="110">
        <v>1050</v>
      </c>
      <c r="G133" s="110">
        <v>0</v>
      </c>
      <c r="H133" s="110">
        <v>0</v>
      </c>
      <c r="I133" s="13" t="s">
        <v>135</v>
      </c>
      <c r="J133" s="113">
        <v>1050000</v>
      </c>
    </row>
    <row r="134" spans="1:10" ht="22.7" customHeight="1" x14ac:dyDescent="0.2">
      <c r="A134" s="112"/>
      <c r="B134" s="12"/>
      <c r="C134" s="12"/>
      <c r="D134" s="9" t="s">
        <v>475</v>
      </c>
      <c r="E134" s="3"/>
      <c r="F134" s="110">
        <v>500</v>
      </c>
      <c r="G134" s="110">
        <v>0</v>
      </c>
      <c r="H134" s="110">
        <v>0</v>
      </c>
      <c r="I134" s="13"/>
      <c r="J134" s="111"/>
    </row>
    <row r="135" spans="1:10" ht="22.7" customHeight="1" x14ac:dyDescent="0.2">
      <c r="A135" s="112"/>
      <c r="B135" s="12"/>
      <c r="C135" s="12"/>
      <c r="D135" s="12"/>
      <c r="E135" s="13" t="s">
        <v>122</v>
      </c>
      <c r="F135" s="110">
        <v>500</v>
      </c>
      <c r="G135" s="110">
        <v>0</v>
      </c>
      <c r="H135" s="110">
        <v>0</v>
      </c>
      <c r="I135" s="13" t="s">
        <v>476</v>
      </c>
      <c r="J135" s="113">
        <v>500000</v>
      </c>
    </row>
    <row r="136" spans="1:10" ht="22.7" customHeight="1" x14ac:dyDescent="0.2">
      <c r="A136" s="112"/>
      <c r="B136" s="12"/>
      <c r="C136" s="12"/>
      <c r="D136" s="9" t="s">
        <v>477</v>
      </c>
      <c r="E136" s="3"/>
      <c r="F136" s="110">
        <v>5690</v>
      </c>
      <c r="G136" s="110">
        <v>0</v>
      </c>
      <c r="H136" s="110">
        <v>0</v>
      </c>
      <c r="I136" s="13"/>
      <c r="J136" s="111"/>
    </row>
    <row r="137" spans="1:10" ht="22.7" customHeight="1" x14ac:dyDescent="0.2">
      <c r="A137" s="112"/>
      <c r="B137" s="12"/>
      <c r="C137" s="12"/>
      <c r="D137" s="12"/>
      <c r="E137" s="13" t="s">
        <v>478</v>
      </c>
      <c r="F137" s="110">
        <v>100</v>
      </c>
      <c r="G137" s="110">
        <v>0</v>
      </c>
      <c r="H137" s="110">
        <v>0</v>
      </c>
      <c r="I137" s="13" t="s">
        <v>137</v>
      </c>
      <c r="J137" s="113">
        <v>100000</v>
      </c>
    </row>
    <row r="138" spans="1:10" ht="22.7" customHeight="1" x14ac:dyDescent="0.2">
      <c r="A138" s="112"/>
      <c r="B138" s="12"/>
      <c r="C138" s="12"/>
      <c r="D138" s="12"/>
      <c r="E138" s="13" t="s">
        <v>479</v>
      </c>
      <c r="F138" s="110">
        <v>5590</v>
      </c>
      <c r="G138" s="110">
        <v>0</v>
      </c>
      <c r="H138" s="110">
        <v>0</v>
      </c>
      <c r="I138" s="13" t="s">
        <v>480</v>
      </c>
      <c r="J138" s="113">
        <v>1000000</v>
      </c>
    </row>
    <row r="139" spans="1:10" ht="22.7" customHeight="1" x14ac:dyDescent="0.2">
      <c r="A139" s="112"/>
      <c r="B139" s="12"/>
      <c r="C139" s="12"/>
      <c r="D139" s="12"/>
      <c r="E139" s="16"/>
      <c r="F139" s="114"/>
      <c r="G139" s="114"/>
      <c r="H139" s="114"/>
      <c r="I139" s="13" t="s">
        <v>481</v>
      </c>
      <c r="J139" s="113">
        <v>2290000</v>
      </c>
    </row>
    <row r="140" spans="1:10" ht="22.7" customHeight="1" x14ac:dyDescent="0.2">
      <c r="A140" s="112"/>
      <c r="B140" s="12"/>
      <c r="C140" s="12"/>
      <c r="D140" s="12"/>
      <c r="E140" s="16"/>
      <c r="F140" s="114"/>
      <c r="G140" s="114"/>
      <c r="H140" s="114"/>
      <c r="I140" s="13" t="s">
        <v>482</v>
      </c>
      <c r="J140" s="113">
        <v>300000</v>
      </c>
    </row>
    <row r="141" spans="1:10" ht="22.7" customHeight="1" x14ac:dyDescent="0.2">
      <c r="A141" s="112"/>
      <c r="B141" s="12"/>
      <c r="C141" s="12"/>
      <c r="D141" s="12"/>
      <c r="E141" s="16"/>
      <c r="F141" s="114"/>
      <c r="G141" s="114"/>
      <c r="H141" s="114"/>
      <c r="I141" s="13" t="s">
        <v>136</v>
      </c>
      <c r="J141" s="113">
        <v>2000000</v>
      </c>
    </row>
    <row r="142" spans="1:10" ht="22.7" customHeight="1" x14ac:dyDescent="0.2">
      <c r="A142" s="112"/>
      <c r="B142" s="12"/>
      <c r="C142" s="12"/>
      <c r="D142" s="9" t="s">
        <v>483</v>
      </c>
      <c r="E142" s="3"/>
      <c r="F142" s="110">
        <v>4515</v>
      </c>
      <c r="G142" s="110">
        <v>0</v>
      </c>
      <c r="H142" s="110">
        <v>0</v>
      </c>
      <c r="I142" s="13"/>
      <c r="J142" s="111"/>
    </row>
    <row r="143" spans="1:10" ht="22.7" customHeight="1" x14ac:dyDescent="0.2">
      <c r="A143" s="112"/>
      <c r="B143" s="12"/>
      <c r="C143" s="12"/>
      <c r="D143" s="12"/>
      <c r="E143" s="13" t="s">
        <v>134</v>
      </c>
      <c r="F143" s="110">
        <v>4515</v>
      </c>
      <c r="G143" s="110">
        <v>0</v>
      </c>
      <c r="H143" s="110">
        <v>0</v>
      </c>
      <c r="I143" s="13" t="s">
        <v>484</v>
      </c>
      <c r="J143" s="113">
        <v>4515000</v>
      </c>
    </row>
    <row r="144" spans="1:10" ht="22.7" customHeight="1" x14ac:dyDescent="0.2">
      <c r="A144" s="112"/>
      <c r="B144" s="12"/>
      <c r="C144" s="12"/>
      <c r="D144" s="9" t="s">
        <v>485</v>
      </c>
      <c r="E144" s="3"/>
      <c r="F144" s="110">
        <v>9014</v>
      </c>
      <c r="G144" s="110">
        <v>0</v>
      </c>
      <c r="H144" s="110">
        <v>0</v>
      </c>
      <c r="I144" s="13"/>
      <c r="J144" s="111"/>
    </row>
    <row r="145" spans="1:10" ht="22.7" customHeight="1" x14ac:dyDescent="0.2">
      <c r="A145" s="112"/>
      <c r="B145" s="12"/>
      <c r="C145" s="12"/>
      <c r="D145" s="12"/>
      <c r="E145" s="13" t="s">
        <v>134</v>
      </c>
      <c r="F145" s="110">
        <v>9014</v>
      </c>
      <c r="G145" s="110">
        <v>0</v>
      </c>
      <c r="H145" s="110">
        <v>0</v>
      </c>
      <c r="I145" s="13" t="s">
        <v>486</v>
      </c>
      <c r="J145" s="113">
        <v>1585000</v>
      </c>
    </row>
    <row r="146" spans="1:10" ht="22.7" customHeight="1" x14ac:dyDescent="0.2">
      <c r="A146" s="112"/>
      <c r="B146" s="12"/>
      <c r="C146" s="12"/>
      <c r="D146" s="12"/>
      <c r="E146" s="16"/>
      <c r="F146" s="114"/>
      <c r="G146" s="114"/>
      <c r="H146" s="114"/>
      <c r="I146" s="13" t="s">
        <v>487</v>
      </c>
      <c r="J146" s="113">
        <v>6930000</v>
      </c>
    </row>
    <row r="147" spans="1:10" ht="22.7" customHeight="1" x14ac:dyDescent="0.2">
      <c r="A147" s="112"/>
      <c r="B147" s="12"/>
      <c r="C147" s="12"/>
      <c r="D147" s="12"/>
      <c r="E147" s="16"/>
      <c r="F147" s="114"/>
      <c r="G147" s="114"/>
      <c r="H147" s="114"/>
      <c r="I147" s="13" t="s">
        <v>488</v>
      </c>
      <c r="J147" s="113">
        <v>499000</v>
      </c>
    </row>
    <row r="148" spans="1:10" ht="22.7" customHeight="1" x14ac:dyDescent="0.2">
      <c r="A148" s="11"/>
      <c r="B148" s="9" t="s">
        <v>138</v>
      </c>
      <c r="C148" s="2"/>
      <c r="D148" s="2"/>
      <c r="E148" s="3"/>
      <c r="F148" s="110">
        <v>9614</v>
      </c>
      <c r="G148" s="110">
        <v>9450</v>
      </c>
      <c r="H148" s="110">
        <v>164</v>
      </c>
      <c r="I148" s="13"/>
      <c r="J148" s="111"/>
    </row>
    <row r="149" spans="1:10" ht="22.7" customHeight="1" x14ac:dyDescent="0.2">
      <c r="A149" s="112"/>
      <c r="B149" s="11"/>
      <c r="C149" s="9" t="s">
        <v>139</v>
      </c>
      <c r="D149" s="2"/>
      <c r="E149" s="3"/>
      <c r="F149" s="110">
        <v>9614</v>
      </c>
      <c r="G149" s="110">
        <v>9450</v>
      </c>
      <c r="H149" s="110">
        <v>164</v>
      </c>
      <c r="I149" s="13"/>
      <c r="J149" s="111"/>
    </row>
    <row r="150" spans="1:10" ht="22.7" customHeight="1" x14ac:dyDescent="0.2">
      <c r="A150" s="112"/>
      <c r="B150" s="12"/>
      <c r="C150" s="12"/>
      <c r="D150" s="9" t="s">
        <v>140</v>
      </c>
      <c r="E150" s="3"/>
      <c r="F150" s="110">
        <v>9614</v>
      </c>
      <c r="G150" s="110">
        <v>0</v>
      </c>
      <c r="H150" s="110">
        <v>0</v>
      </c>
      <c r="I150" s="13"/>
      <c r="J150" s="111"/>
    </row>
    <row r="151" spans="1:10" ht="22.7" customHeight="1" x14ac:dyDescent="0.2">
      <c r="A151" s="112"/>
      <c r="B151" s="12"/>
      <c r="C151" s="12"/>
      <c r="D151" s="12"/>
      <c r="E151" s="13" t="s">
        <v>122</v>
      </c>
      <c r="F151" s="110">
        <v>9614</v>
      </c>
      <c r="G151" s="110">
        <v>0</v>
      </c>
      <c r="H151" s="110">
        <v>0</v>
      </c>
      <c r="I151" s="13" t="s">
        <v>489</v>
      </c>
      <c r="J151" s="113">
        <v>9614000</v>
      </c>
    </row>
    <row r="152" spans="1:10" ht="2.1" customHeight="1" x14ac:dyDescent="0.2"/>
    <row r="153" spans="1:10" ht="25.15" customHeight="1" x14ac:dyDescent="0.2"/>
    <row r="154" spans="1:10" ht="2.1" customHeight="1" x14ac:dyDescent="0.2"/>
    <row r="155" spans="1:10" ht="5.85" customHeight="1" x14ac:dyDescent="0.2"/>
    <row r="156" spans="1:10" ht="17.100000000000001" customHeight="1" x14ac:dyDescent="0.2">
      <c r="A156" s="163" t="s">
        <v>144</v>
      </c>
      <c r="B156" s="163"/>
      <c r="C156" s="163"/>
      <c r="D156" s="163"/>
      <c r="E156" s="163"/>
      <c r="F156" s="163"/>
      <c r="G156" s="163"/>
      <c r="H156" s="163"/>
      <c r="I156" s="105" t="s">
        <v>62</v>
      </c>
      <c r="J156" s="108" t="s">
        <v>386</v>
      </c>
    </row>
    <row r="157" spans="1:10" ht="50.45" customHeight="1" x14ac:dyDescent="0.2"/>
    <row r="158" spans="1:10" ht="32.1" customHeight="1" x14ac:dyDescent="0.2">
      <c r="A158" s="148" t="s">
        <v>412</v>
      </c>
      <c r="B158" s="148"/>
      <c r="C158" s="148"/>
      <c r="D158" s="148"/>
      <c r="E158" s="148"/>
      <c r="F158" s="148"/>
      <c r="G158" s="148"/>
      <c r="H158" s="148"/>
      <c r="I158" s="148"/>
      <c r="J158" s="148"/>
    </row>
    <row r="159" spans="1:10" ht="10.5" customHeight="1" x14ac:dyDescent="0.2"/>
    <row r="160" spans="1:10" ht="17.100000000000001" customHeight="1" x14ac:dyDescent="0.2">
      <c r="A160" s="147" t="s">
        <v>32</v>
      </c>
      <c r="B160" s="147"/>
      <c r="C160" s="147"/>
      <c r="D160" s="147"/>
      <c r="E160" s="108" t="s">
        <v>5</v>
      </c>
      <c r="F160" s="163" t="s">
        <v>8</v>
      </c>
      <c r="G160" s="163"/>
      <c r="H160" s="163"/>
      <c r="I160" s="163"/>
      <c r="J160" s="163"/>
    </row>
    <row r="161" spans="1:10" ht="22.7" customHeight="1" x14ac:dyDescent="0.2">
      <c r="A161" s="162" t="s">
        <v>80</v>
      </c>
      <c r="B161" s="162"/>
      <c r="C161" s="162"/>
      <c r="D161" s="162"/>
      <c r="E161" s="162"/>
      <c r="F161" s="162" t="s">
        <v>3</v>
      </c>
      <c r="G161" s="166" t="s">
        <v>34</v>
      </c>
      <c r="H161" s="166" t="s">
        <v>81</v>
      </c>
      <c r="I161" s="162" t="s">
        <v>35</v>
      </c>
      <c r="J161" s="162"/>
    </row>
    <row r="162" spans="1:10" ht="22.7" customHeight="1" x14ac:dyDescent="0.2">
      <c r="A162" s="109" t="s">
        <v>82</v>
      </c>
      <c r="B162" s="109" t="s">
        <v>83</v>
      </c>
      <c r="C162" s="109" t="s">
        <v>84</v>
      </c>
      <c r="D162" s="109" t="s">
        <v>85</v>
      </c>
      <c r="E162" s="109" t="s">
        <v>39</v>
      </c>
      <c r="F162" s="162"/>
      <c r="G162" s="166"/>
      <c r="H162" s="166"/>
      <c r="I162" s="162"/>
      <c r="J162" s="162"/>
    </row>
    <row r="163" spans="1:10" ht="22.7" customHeight="1" x14ac:dyDescent="0.2">
      <c r="A163" s="9" t="s">
        <v>141</v>
      </c>
      <c r="B163" s="2"/>
      <c r="C163" s="2"/>
      <c r="D163" s="2"/>
      <c r="E163" s="3"/>
      <c r="F163" s="110">
        <v>165640</v>
      </c>
      <c r="G163" s="110">
        <v>56860</v>
      </c>
      <c r="H163" s="110">
        <v>108780</v>
      </c>
      <c r="I163" s="13"/>
      <c r="J163" s="111"/>
    </row>
    <row r="164" spans="1:10" ht="22.7" customHeight="1" x14ac:dyDescent="0.2">
      <c r="A164" s="11"/>
      <c r="B164" s="9" t="s">
        <v>142</v>
      </c>
      <c r="C164" s="2"/>
      <c r="D164" s="2"/>
      <c r="E164" s="3"/>
      <c r="F164" s="110">
        <v>32500</v>
      </c>
      <c r="G164" s="110">
        <v>36240</v>
      </c>
      <c r="H164" s="110">
        <v>-3740</v>
      </c>
      <c r="I164" s="13"/>
      <c r="J164" s="111"/>
    </row>
    <row r="165" spans="1:10" ht="22.7" customHeight="1" x14ac:dyDescent="0.2">
      <c r="A165" s="112"/>
      <c r="B165" s="11"/>
      <c r="C165" s="9" t="s">
        <v>143</v>
      </c>
      <c r="D165" s="2"/>
      <c r="E165" s="3"/>
      <c r="F165" s="110">
        <v>8500</v>
      </c>
      <c r="G165" s="110">
        <v>6940</v>
      </c>
      <c r="H165" s="110">
        <v>1560</v>
      </c>
      <c r="I165" s="13"/>
      <c r="J165" s="111"/>
    </row>
    <row r="166" spans="1:10" ht="22.7" customHeight="1" x14ac:dyDescent="0.2">
      <c r="A166" s="112"/>
      <c r="B166" s="12"/>
      <c r="C166" s="12"/>
      <c r="D166" s="9" t="s">
        <v>490</v>
      </c>
      <c r="E166" s="3"/>
      <c r="F166" s="110">
        <v>2000</v>
      </c>
      <c r="G166" s="110">
        <v>0</v>
      </c>
      <c r="H166" s="110">
        <v>0</v>
      </c>
      <c r="I166" s="13"/>
      <c r="J166" s="111"/>
    </row>
    <row r="167" spans="1:10" ht="22.7" customHeight="1" x14ac:dyDescent="0.2">
      <c r="A167" s="112"/>
      <c r="B167" s="12"/>
      <c r="C167" s="12"/>
      <c r="D167" s="12"/>
      <c r="E167" s="13" t="s">
        <v>122</v>
      </c>
      <c r="F167" s="110">
        <v>2000</v>
      </c>
      <c r="G167" s="110">
        <v>0</v>
      </c>
      <c r="H167" s="110">
        <v>0</v>
      </c>
      <c r="I167" s="13" t="s">
        <v>491</v>
      </c>
      <c r="J167" s="113">
        <v>1500000</v>
      </c>
    </row>
    <row r="168" spans="1:10" ht="22.7" customHeight="1" x14ac:dyDescent="0.2">
      <c r="A168" s="112"/>
      <c r="B168" s="12"/>
      <c r="C168" s="12"/>
      <c r="D168" s="12"/>
      <c r="E168" s="16"/>
      <c r="F168" s="114"/>
      <c r="G168" s="114"/>
      <c r="H168" s="114"/>
      <c r="I168" s="13" t="s">
        <v>492</v>
      </c>
      <c r="J168" s="113">
        <v>500000</v>
      </c>
    </row>
    <row r="169" spans="1:10" ht="22.7" customHeight="1" x14ac:dyDescent="0.2">
      <c r="A169" s="112"/>
      <c r="B169" s="12"/>
      <c r="C169" s="12"/>
      <c r="D169" s="9" t="s">
        <v>493</v>
      </c>
      <c r="E169" s="3"/>
      <c r="F169" s="110">
        <v>2500</v>
      </c>
      <c r="G169" s="110">
        <v>0</v>
      </c>
      <c r="H169" s="110">
        <v>0</v>
      </c>
      <c r="I169" s="13"/>
      <c r="J169" s="111"/>
    </row>
    <row r="170" spans="1:10" ht="22.7" customHeight="1" x14ac:dyDescent="0.2">
      <c r="A170" s="112"/>
      <c r="B170" s="12"/>
      <c r="C170" s="12"/>
      <c r="D170" s="12"/>
      <c r="E170" s="13" t="s">
        <v>122</v>
      </c>
      <c r="F170" s="110">
        <v>2500</v>
      </c>
      <c r="G170" s="110">
        <v>0</v>
      </c>
      <c r="H170" s="110">
        <v>0</v>
      </c>
      <c r="I170" s="13" t="s">
        <v>494</v>
      </c>
      <c r="J170" s="113">
        <v>1500000</v>
      </c>
    </row>
    <row r="171" spans="1:10" ht="22.7" customHeight="1" x14ac:dyDescent="0.2">
      <c r="A171" s="112"/>
      <c r="B171" s="12"/>
      <c r="C171" s="12"/>
      <c r="D171" s="12"/>
      <c r="E171" s="16"/>
      <c r="F171" s="114"/>
      <c r="G171" s="114"/>
      <c r="H171" s="114"/>
      <c r="I171" s="13" t="s">
        <v>495</v>
      </c>
      <c r="J171" s="113">
        <v>700000</v>
      </c>
    </row>
    <row r="172" spans="1:10" ht="22.7" customHeight="1" x14ac:dyDescent="0.2">
      <c r="A172" s="112"/>
      <c r="B172" s="12"/>
      <c r="C172" s="12"/>
      <c r="D172" s="12"/>
      <c r="E172" s="16"/>
      <c r="F172" s="114"/>
      <c r="G172" s="114"/>
      <c r="H172" s="114"/>
      <c r="I172" s="13" t="s">
        <v>146</v>
      </c>
      <c r="J172" s="113">
        <v>300000</v>
      </c>
    </row>
    <row r="173" spans="1:10" ht="22.7" customHeight="1" x14ac:dyDescent="0.2">
      <c r="A173" s="112"/>
      <c r="B173" s="12"/>
      <c r="C173" s="12"/>
      <c r="D173" s="9" t="s">
        <v>496</v>
      </c>
      <c r="E173" s="3"/>
      <c r="F173" s="110">
        <v>1000</v>
      </c>
      <c r="G173" s="110">
        <v>0</v>
      </c>
      <c r="H173" s="110">
        <v>0</v>
      </c>
      <c r="I173" s="13"/>
      <c r="J173" s="111"/>
    </row>
    <row r="174" spans="1:10" ht="22.7" customHeight="1" x14ac:dyDescent="0.2">
      <c r="A174" s="112"/>
      <c r="B174" s="12"/>
      <c r="C174" s="12"/>
      <c r="D174" s="12"/>
      <c r="E174" s="13" t="s">
        <v>122</v>
      </c>
      <c r="F174" s="110">
        <v>1000</v>
      </c>
      <c r="G174" s="110">
        <v>0</v>
      </c>
      <c r="H174" s="110">
        <v>0</v>
      </c>
      <c r="I174" s="13" t="s">
        <v>497</v>
      </c>
      <c r="J174" s="113">
        <v>1000000</v>
      </c>
    </row>
    <row r="175" spans="1:10" ht="22.7" customHeight="1" x14ac:dyDescent="0.2">
      <c r="A175" s="112"/>
      <c r="B175" s="12"/>
      <c r="C175" s="12"/>
      <c r="D175" s="9" t="s">
        <v>498</v>
      </c>
      <c r="E175" s="3"/>
      <c r="F175" s="110">
        <v>3000</v>
      </c>
      <c r="G175" s="110">
        <v>0</v>
      </c>
      <c r="H175" s="110">
        <v>0</v>
      </c>
      <c r="I175" s="13"/>
      <c r="J175" s="111"/>
    </row>
    <row r="176" spans="1:10" ht="22.7" customHeight="1" x14ac:dyDescent="0.2">
      <c r="A176" s="112"/>
      <c r="B176" s="12"/>
      <c r="C176" s="12"/>
      <c r="D176" s="12"/>
      <c r="E176" s="13" t="s">
        <v>122</v>
      </c>
      <c r="F176" s="110">
        <v>3000</v>
      </c>
      <c r="G176" s="110">
        <v>0</v>
      </c>
      <c r="H176" s="110">
        <v>0</v>
      </c>
      <c r="I176" s="13" t="s">
        <v>499</v>
      </c>
      <c r="J176" s="113">
        <v>3000000</v>
      </c>
    </row>
    <row r="177" spans="1:10" ht="22.7" customHeight="1" x14ac:dyDescent="0.2">
      <c r="A177" s="112"/>
      <c r="B177" s="11"/>
      <c r="C177" s="9" t="s">
        <v>147</v>
      </c>
      <c r="D177" s="2"/>
      <c r="E177" s="3"/>
      <c r="F177" s="110">
        <v>500</v>
      </c>
      <c r="G177" s="110">
        <v>800</v>
      </c>
      <c r="H177" s="110">
        <v>-300</v>
      </c>
      <c r="I177" s="13"/>
      <c r="J177" s="111"/>
    </row>
    <row r="178" spans="1:10" ht="22.7" customHeight="1" x14ac:dyDescent="0.2">
      <c r="A178" s="112"/>
      <c r="B178" s="12"/>
      <c r="C178" s="12"/>
      <c r="D178" s="9" t="s">
        <v>148</v>
      </c>
      <c r="E178" s="3"/>
      <c r="F178" s="110">
        <v>300</v>
      </c>
      <c r="G178" s="110">
        <v>0</v>
      </c>
      <c r="H178" s="110">
        <v>0</v>
      </c>
      <c r="I178" s="13"/>
      <c r="J178" s="111"/>
    </row>
    <row r="179" spans="1:10" ht="22.7" customHeight="1" x14ac:dyDescent="0.2">
      <c r="A179" s="112"/>
      <c r="B179" s="12"/>
      <c r="C179" s="12"/>
      <c r="D179" s="12"/>
      <c r="E179" s="13" t="s">
        <v>122</v>
      </c>
      <c r="F179" s="110">
        <v>300</v>
      </c>
      <c r="G179" s="110">
        <v>0</v>
      </c>
      <c r="H179" s="110">
        <v>0</v>
      </c>
      <c r="I179" s="13" t="s">
        <v>500</v>
      </c>
      <c r="J179" s="113">
        <v>300000</v>
      </c>
    </row>
    <row r="180" spans="1:10" ht="22.7" customHeight="1" x14ac:dyDescent="0.2">
      <c r="A180" s="112"/>
      <c r="B180" s="12"/>
      <c r="C180" s="12"/>
      <c r="D180" s="9" t="s">
        <v>501</v>
      </c>
      <c r="E180" s="3"/>
      <c r="F180" s="110">
        <v>200</v>
      </c>
      <c r="G180" s="110">
        <v>0</v>
      </c>
      <c r="H180" s="110">
        <v>0</v>
      </c>
      <c r="I180" s="13"/>
      <c r="J180" s="111"/>
    </row>
    <row r="181" spans="1:10" ht="22.7" customHeight="1" x14ac:dyDescent="0.2">
      <c r="A181" s="112"/>
      <c r="B181" s="12"/>
      <c r="C181" s="12"/>
      <c r="D181" s="12"/>
      <c r="E181" s="13" t="s">
        <v>122</v>
      </c>
      <c r="F181" s="110">
        <v>200</v>
      </c>
      <c r="G181" s="110">
        <v>0</v>
      </c>
      <c r="H181" s="110">
        <v>0</v>
      </c>
      <c r="I181" s="13" t="s">
        <v>502</v>
      </c>
      <c r="J181" s="113">
        <v>200000</v>
      </c>
    </row>
    <row r="182" spans="1:10" ht="22.7" customHeight="1" x14ac:dyDescent="0.2">
      <c r="A182" s="112"/>
      <c r="B182" s="11"/>
      <c r="C182" s="9" t="s">
        <v>149</v>
      </c>
      <c r="D182" s="2"/>
      <c r="E182" s="3"/>
      <c r="F182" s="110">
        <v>200</v>
      </c>
      <c r="G182" s="110">
        <v>300</v>
      </c>
      <c r="H182" s="110">
        <v>-100</v>
      </c>
      <c r="I182" s="13"/>
      <c r="J182" s="111"/>
    </row>
    <row r="183" spans="1:10" ht="22.7" customHeight="1" x14ac:dyDescent="0.2">
      <c r="A183" s="112"/>
      <c r="B183" s="12"/>
      <c r="C183" s="12"/>
      <c r="D183" s="9" t="s">
        <v>503</v>
      </c>
      <c r="E183" s="3"/>
      <c r="F183" s="110">
        <v>200</v>
      </c>
      <c r="G183" s="110">
        <v>0</v>
      </c>
      <c r="H183" s="110">
        <v>0</v>
      </c>
      <c r="I183" s="13"/>
      <c r="J183" s="111"/>
    </row>
    <row r="184" spans="1:10" ht="22.7" customHeight="1" x14ac:dyDescent="0.2">
      <c r="A184" s="112"/>
      <c r="B184" s="12"/>
      <c r="C184" s="12"/>
      <c r="D184" s="12"/>
      <c r="E184" s="13" t="s">
        <v>122</v>
      </c>
      <c r="F184" s="110">
        <v>200</v>
      </c>
      <c r="G184" s="110">
        <v>0</v>
      </c>
      <c r="H184" s="110">
        <v>0</v>
      </c>
      <c r="I184" s="13" t="s">
        <v>502</v>
      </c>
      <c r="J184" s="113">
        <v>200000</v>
      </c>
    </row>
    <row r="185" spans="1:10" ht="22.7" customHeight="1" x14ac:dyDescent="0.2">
      <c r="A185" s="112"/>
      <c r="B185" s="11"/>
      <c r="C185" s="9" t="s">
        <v>151</v>
      </c>
      <c r="D185" s="2"/>
      <c r="E185" s="3"/>
      <c r="F185" s="110">
        <v>300</v>
      </c>
      <c r="G185" s="110">
        <v>300</v>
      </c>
      <c r="H185" s="110">
        <v>0</v>
      </c>
      <c r="I185" s="13"/>
      <c r="J185" s="111"/>
    </row>
    <row r="186" spans="1:10" ht="22.7" customHeight="1" x14ac:dyDescent="0.2">
      <c r="A186" s="112"/>
      <c r="B186" s="12"/>
      <c r="C186" s="12"/>
      <c r="D186" s="9" t="s">
        <v>150</v>
      </c>
      <c r="E186" s="3"/>
      <c r="F186" s="110">
        <v>300</v>
      </c>
      <c r="G186" s="110">
        <v>0</v>
      </c>
      <c r="H186" s="110">
        <v>0</v>
      </c>
      <c r="I186" s="13"/>
      <c r="J186" s="111"/>
    </row>
    <row r="187" spans="1:10" ht="22.7" customHeight="1" x14ac:dyDescent="0.2">
      <c r="A187" s="112"/>
      <c r="B187" s="12"/>
      <c r="C187" s="12"/>
      <c r="D187" s="12"/>
      <c r="E187" s="13" t="s">
        <v>122</v>
      </c>
      <c r="F187" s="110">
        <v>300</v>
      </c>
      <c r="G187" s="110">
        <v>0</v>
      </c>
      <c r="H187" s="110">
        <v>0</v>
      </c>
      <c r="I187" s="13" t="s">
        <v>504</v>
      </c>
      <c r="J187" s="113">
        <v>300000</v>
      </c>
    </row>
    <row r="188" spans="1:10" ht="22.7" customHeight="1" x14ac:dyDescent="0.2">
      <c r="A188" s="112"/>
      <c r="B188" s="11"/>
      <c r="C188" s="9" t="s">
        <v>152</v>
      </c>
      <c r="D188" s="2"/>
      <c r="E188" s="3"/>
      <c r="F188" s="110">
        <v>9300</v>
      </c>
      <c r="G188" s="110">
        <v>9300</v>
      </c>
      <c r="H188" s="110">
        <v>0</v>
      </c>
      <c r="I188" s="13"/>
      <c r="J188" s="111"/>
    </row>
    <row r="189" spans="1:10" ht="22.7" customHeight="1" x14ac:dyDescent="0.2">
      <c r="A189" s="112"/>
      <c r="B189" s="12"/>
      <c r="C189" s="12"/>
      <c r="D189" s="9" t="s">
        <v>505</v>
      </c>
      <c r="E189" s="3"/>
      <c r="F189" s="110">
        <v>8300</v>
      </c>
      <c r="G189" s="110">
        <v>0</v>
      </c>
      <c r="H189" s="110">
        <v>0</v>
      </c>
      <c r="I189" s="13"/>
      <c r="J189" s="111"/>
    </row>
    <row r="190" spans="1:10" ht="22.7" customHeight="1" x14ac:dyDescent="0.2">
      <c r="A190" s="112"/>
      <c r="B190" s="12"/>
      <c r="C190" s="12"/>
      <c r="D190" s="12"/>
      <c r="E190" s="13" t="s">
        <v>122</v>
      </c>
      <c r="F190" s="110">
        <v>4300</v>
      </c>
      <c r="G190" s="110">
        <v>0</v>
      </c>
      <c r="H190" s="110">
        <v>0</v>
      </c>
      <c r="I190" s="13" t="s">
        <v>153</v>
      </c>
      <c r="J190" s="113">
        <v>300000</v>
      </c>
    </row>
    <row r="191" spans="1:10" ht="2.1" customHeight="1" x14ac:dyDescent="0.2"/>
    <row r="192" spans="1:10" ht="25.15" customHeight="1" x14ac:dyDescent="0.2"/>
    <row r="193" spans="1:10" ht="2.1" customHeight="1" x14ac:dyDescent="0.2"/>
    <row r="194" spans="1:10" ht="5.85" customHeight="1" x14ac:dyDescent="0.2"/>
    <row r="195" spans="1:10" ht="17.100000000000001" customHeight="1" x14ac:dyDescent="0.2">
      <c r="A195" s="163" t="s">
        <v>154</v>
      </c>
      <c r="B195" s="163"/>
      <c r="C195" s="163"/>
      <c r="D195" s="163"/>
      <c r="E195" s="163"/>
      <c r="F195" s="163"/>
      <c r="G195" s="163"/>
      <c r="H195" s="163"/>
      <c r="I195" s="105" t="s">
        <v>62</v>
      </c>
      <c r="J195" s="108" t="s">
        <v>386</v>
      </c>
    </row>
    <row r="196" spans="1:10" ht="50.45" customHeight="1" x14ac:dyDescent="0.2"/>
    <row r="197" spans="1:10" ht="32.1" customHeight="1" x14ac:dyDescent="0.2">
      <c r="A197" s="148" t="s">
        <v>412</v>
      </c>
      <c r="B197" s="148"/>
      <c r="C197" s="148"/>
      <c r="D197" s="148"/>
      <c r="E197" s="148"/>
      <c r="F197" s="148"/>
      <c r="G197" s="148"/>
      <c r="H197" s="148"/>
      <c r="I197" s="148"/>
      <c r="J197" s="148"/>
    </row>
    <row r="198" spans="1:10" ht="10.5" customHeight="1" x14ac:dyDescent="0.2"/>
    <row r="199" spans="1:10" ht="17.100000000000001" customHeight="1" x14ac:dyDescent="0.2">
      <c r="A199" s="147" t="s">
        <v>32</v>
      </c>
      <c r="B199" s="147"/>
      <c r="C199" s="147"/>
      <c r="D199" s="147"/>
      <c r="E199" s="108" t="s">
        <v>5</v>
      </c>
      <c r="F199" s="163" t="s">
        <v>8</v>
      </c>
      <c r="G199" s="163"/>
      <c r="H199" s="163"/>
      <c r="I199" s="163"/>
      <c r="J199" s="163"/>
    </row>
    <row r="200" spans="1:10" ht="22.7" customHeight="1" x14ac:dyDescent="0.2">
      <c r="A200" s="162" t="s">
        <v>80</v>
      </c>
      <c r="B200" s="162"/>
      <c r="C200" s="162"/>
      <c r="D200" s="162"/>
      <c r="E200" s="162"/>
      <c r="F200" s="162" t="s">
        <v>3</v>
      </c>
      <c r="G200" s="166" t="s">
        <v>34</v>
      </c>
      <c r="H200" s="166" t="s">
        <v>81</v>
      </c>
      <c r="I200" s="162" t="s">
        <v>35</v>
      </c>
      <c r="J200" s="162"/>
    </row>
    <row r="201" spans="1:10" ht="22.7" customHeight="1" x14ac:dyDescent="0.2">
      <c r="A201" s="109" t="s">
        <v>82</v>
      </c>
      <c r="B201" s="109" t="s">
        <v>83</v>
      </c>
      <c r="C201" s="109" t="s">
        <v>84</v>
      </c>
      <c r="D201" s="109" t="s">
        <v>85</v>
      </c>
      <c r="E201" s="109" t="s">
        <v>39</v>
      </c>
      <c r="F201" s="162"/>
      <c r="G201" s="166"/>
      <c r="H201" s="166"/>
      <c r="I201" s="162"/>
      <c r="J201" s="162"/>
    </row>
    <row r="202" spans="1:10" ht="22.7" customHeight="1" x14ac:dyDescent="0.2">
      <c r="A202" s="112"/>
      <c r="B202" s="12"/>
      <c r="C202" s="12"/>
      <c r="D202" s="12"/>
      <c r="E202" s="16"/>
      <c r="F202" s="114"/>
      <c r="G202" s="114"/>
      <c r="H202" s="114"/>
      <c r="I202" s="13" t="s">
        <v>506</v>
      </c>
      <c r="J202" s="113">
        <v>4000000</v>
      </c>
    </row>
    <row r="203" spans="1:10" ht="22.7" customHeight="1" x14ac:dyDescent="0.2">
      <c r="A203" s="112"/>
      <c r="B203" s="12"/>
      <c r="C203" s="12"/>
      <c r="D203" s="12"/>
      <c r="E203" s="13" t="s">
        <v>507</v>
      </c>
      <c r="F203" s="110">
        <v>4000</v>
      </c>
      <c r="G203" s="110">
        <v>0</v>
      </c>
      <c r="H203" s="110">
        <v>0</v>
      </c>
      <c r="I203" s="13" t="s">
        <v>508</v>
      </c>
      <c r="J203" s="113">
        <v>4000000</v>
      </c>
    </row>
    <row r="204" spans="1:10" ht="22.7" customHeight="1" x14ac:dyDescent="0.2">
      <c r="A204" s="112"/>
      <c r="B204" s="12"/>
      <c r="C204" s="12"/>
      <c r="D204" s="9" t="s">
        <v>509</v>
      </c>
      <c r="E204" s="3"/>
      <c r="F204" s="110">
        <v>1000</v>
      </c>
      <c r="G204" s="110">
        <v>0</v>
      </c>
      <c r="H204" s="110">
        <v>0</v>
      </c>
      <c r="I204" s="13"/>
      <c r="J204" s="111"/>
    </row>
    <row r="205" spans="1:10" ht="22.7" customHeight="1" x14ac:dyDescent="0.2">
      <c r="A205" s="112"/>
      <c r="B205" s="12"/>
      <c r="C205" s="12"/>
      <c r="D205" s="12"/>
      <c r="E205" s="13" t="s">
        <v>122</v>
      </c>
      <c r="F205" s="110">
        <v>1000</v>
      </c>
      <c r="G205" s="110">
        <v>0</v>
      </c>
      <c r="H205" s="110">
        <v>0</v>
      </c>
      <c r="I205" s="13" t="s">
        <v>155</v>
      </c>
      <c r="J205" s="113">
        <v>1000000</v>
      </c>
    </row>
    <row r="206" spans="1:10" ht="22.7" customHeight="1" x14ac:dyDescent="0.2">
      <c r="A206" s="112"/>
      <c r="B206" s="11"/>
      <c r="C206" s="9" t="s">
        <v>156</v>
      </c>
      <c r="D206" s="2"/>
      <c r="E206" s="3"/>
      <c r="F206" s="110">
        <v>6700</v>
      </c>
      <c r="G206" s="110">
        <v>6700</v>
      </c>
      <c r="H206" s="110">
        <v>0</v>
      </c>
      <c r="I206" s="13"/>
      <c r="J206" s="111"/>
    </row>
    <row r="207" spans="1:10" ht="22.7" customHeight="1" x14ac:dyDescent="0.2">
      <c r="A207" s="112"/>
      <c r="B207" s="12"/>
      <c r="C207" s="12"/>
      <c r="D207" s="9" t="s">
        <v>150</v>
      </c>
      <c r="E207" s="3"/>
      <c r="F207" s="110">
        <v>4900</v>
      </c>
      <c r="G207" s="110">
        <v>0</v>
      </c>
      <c r="H207" s="110">
        <v>0</v>
      </c>
      <c r="I207" s="13"/>
      <c r="J207" s="111"/>
    </row>
    <row r="208" spans="1:10" ht="22.7" customHeight="1" x14ac:dyDescent="0.2">
      <c r="A208" s="112"/>
      <c r="B208" s="12"/>
      <c r="C208" s="12"/>
      <c r="D208" s="12"/>
      <c r="E208" s="13" t="s">
        <v>122</v>
      </c>
      <c r="F208" s="110">
        <v>4900</v>
      </c>
      <c r="G208" s="110">
        <v>0</v>
      </c>
      <c r="H208" s="110">
        <v>0</v>
      </c>
      <c r="I208" s="13" t="s">
        <v>510</v>
      </c>
      <c r="J208" s="113">
        <v>2500000</v>
      </c>
    </row>
    <row r="209" spans="1:10" ht="22.7" customHeight="1" x14ac:dyDescent="0.2">
      <c r="A209" s="112"/>
      <c r="B209" s="12"/>
      <c r="C209" s="12"/>
      <c r="D209" s="12"/>
      <c r="E209" s="16"/>
      <c r="F209" s="114"/>
      <c r="G209" s="114"/>
      <c r="H209" s="114"/>
      <c r="I209" s="13" t="s">
        <v>157</v>
      </c>
      <c r="J209" s="113">
        <v>600000</v>
      </c>
    </row>
    <row r="210" spans="1:10" ht="22.7" customHeight="1" x14ac:dyDescent="0.2">
      <c r="A210" s="112"/>
      <c r="B210" s="12"/>
      <c r="C210" s="12"/>
      <c r="D210" s="12"/>
      <c r="E210" s="16"/>
      <c r="F210" s="114"/>
      <c r="G210" s="114"/>
      <c r="H210" s="114"/>
      <c r="I210" s="13" t="s">
        <v>158</v>
      </c>
      <c r="J210" s="113">
        <v>800000</v>
      </c>
    </row>
    <row r="211" spans="1:10" ht="22.7" customHeight="1" x14ac:dyDescent="0.2">
      <c r="A211" s="112"/>
      <c r="B211" s="12"/>
      <c r="C211" s="12"/>
      <c r="D211" s="12"/>
      <c r="E211" s="16"/>
      <c r="F211" s="114"/>
      <c r="G211" s="114"/>
      <c r="H211" s="114"/>
      <c r="I211" s="13" t="s">
        <v>159</v>
      </c>
      <c r="J211" s="113">
        <v>1000000</v>
      </c>
    </row>
    <row r="212" spans="1:10" ht="22.7" customHeight="1" x14ac:dyDescent="0.2">
      <c r="A212" s="112"/>
      <c r="B212" s="12"/>
      <c r="C212" s="12"/>
      <c r="D212" s="9" t="s">
        <v>160</v>
      </c>
      <c r="E212" s="3"/>
      <c r="F212" s="110">
        <v>1800</v>
      </c>
      <c r="G212" s="110">
        <v>0</v>
      </c>
      <c r="H212" s="110">
        <v>0</v>
      </c>
      <c r="I212" s="13"/>
      <c r="J212" s="111"/>
    </row>
    <row r="213" spans="1:10" ht="22.7" customHeight="1" x14ac:dyDescent="0.2">
      <c r="A213" s="112"/>
      <c r="B213" s="12"/>
      <c r="C213" s="12"/>
      <c r="D213" s="12"/>
      <c r="E213" s="13" t="s">
        <v>122</v>
      </c>
      <c r="F213" s="110">
        <v>1500</v>
      </c>
      <c r="G213" s="110">
        <v>0</v>
      </c>
      <c r="H213" s="110">
        <v>0</v>
      </c>
      <c r="I213" s="13" t="s">
        <v>511</v>
      </c>
      <c r="J213" s="113">
        <v>1500000</v>
      </c>
    </row>
    <row r="214" spans="1:10" ht="22.7" customHeight="1" x14ac:dyDescent="0.2">
      <c r="A214" s="112"/>
      <c r="B214" s="12"/>
      <c r="C214" s="12"/>
      <c r="D214" s="12"/>
      <c r="E214" s="13" t="s">
        <v>161</v>
      </c>
      <c r="F214" s="110">
        <v>300</v>
      </c>
      <c r="G214" s="110">
        <v>0</v>
      </c>
      <c r="H214" s="110">
        <v>0</v>
      </c>
      <c r="I214" s="13" t="s">
        <v>512</v>
      </c>
      <c r="J214" s="113">
        <v>300000</v>
      </c>
    </row>
    <row r="215" spans="1:10" ht="22.7" customHeight="1" x14ac:dyDescent="0.2">
      <c r="A215" s="112"/>
      <c r="B215" s="11"/>
      <c r="C215" s="9" t="s">
        <v>162</v>
      </c>
      <c r="D215" s="2"/>
      <c r="E215" s="3"/>
      <c r="F215" s="110">
        <v>5400</v>
      </c>
      <c r="G215" s="110">
        <v>2600</v>
      </c>
      <c r="H215" s="110">
        <v>2800</v>
      </c>
      <c r="I215" s="13"/>
      <c r="J215" s="111"/>
    </row>
    <row r="216" spans="1:10" ht="22.7" customHeight="1" x14ac:dyDescent="0.2">
      <c r="A216" s="112"/>
      <c r="B216" s="12"/>
      <c r="C216" s="12"/>
      <c r="D216" s="9" t="s">
        <v>163</v>
      </c>
      <c r="E216" s="3"/>
      <c r="F216" s="110">
        <v>400</v>
      </c>
      <c r="G216" s="110">
        <v>0</v>
      </c>
      <c r="H216" s="110">
        <v>0</v>
      </c>
      <c r="I216" s="13"/>
      <c r="J216" s="111"/>
    </row>
    <row r="217" spans="1:10" ht="22.7" customHeight="1" x14ac:dyDescent="0.2">
      <c r="A217" s="112"/>
      <c r="B217" s="12"/>
      <c r="C217" s="12"/>
      <c r="D217" s="12"/>
      <c r="E217" s="13" t="s">
        <v>122</v>
      </c>
      <c r="F217" s="110">
        <v>400</v>
      </c>
      <c r="G217" s="110">
        <v>0</v>
      </c>
      <c r="H217" s="110">
        <v>0</v>
      </c>
      <c r="I217" s="13" t="s">
        <v>513</v>
      </c>
      <c r="J217" s="113">
        <v>400000</v>
      </c>
    </row>
    <row r="218" spans="1:10" ht="22.7" customHeight="1" x14ac:dyDescent="0.2">
      <c r="A218" s="112"/>
      <c r="B218" s="12"/>
      <c r="C218" s="12"/>
      <c r="D218" s="9" t="s">
        <v>164</v>
      </c>
      <c r="E218" s="3"/>
      <c r="F218" s="110">
        <v>1000</v>
      </c>
      <c r="G218" s="110">
        <v>0</v>
      </c>
      <c r="H218" s="110">
        <v>0</v>
      </c>
      <c r="I218" s="13"/>
      <c r="J218" s="111"/>
    </row>
    <row r="219" spans="1:10" ht="22.7" customHeight="1" x14ac:dyDescent="0.2">
      <c r="A219" s="112"/>
      <c r="B219" s="12"/>
      <c r="C219" s="12"/>
      <c r="D219" s="12"/>
      <c r="E219" s="13" t="s">
        <v>122</v>
      </c>
      <c r="F219" s="110">
        <v>1000</v>
      </c>
      <c r="G219" s="110">
        <v>0</v>
      </c>
      <c r="H219" s="110">
        <v>0</v>
      </c>
      <c r="I219" s="13" t="s">
        <v>514</v>
      </c>
      <c r="J219" s="113">
        <v>1000000</v>
      </c>
    </row>
    <row r="220" spans="1:10" ht="22.7" customHeight="1" x14ac:dyDescent="0.2">
      <c r="A220" s="112"/>
      <c r="B220" s="12"/>
      <c r="C220" s="12"/>
      <c r="D220" s="9" t="s">
        <v>515</v>
      </c>
      <c r="E220" s="3"/>
      <c r="F220" s="110">
        <v>4000</v>
      </c>
      <c r="G220" s="110">
        <v>0</v>
      </c>
      <c r="H220" s="110">
        <v>0</v>
      </c>
      <c r="I220" s="13"/>
      <c r="J220" s="111"/>
    </row>
    <row r="221" spans="1:10" ht="22.7" customHeight="1" x14ac:dyDescent="0.2">
      <c r="A221" s="112"/>
      <c r="B221" s="12"/>
      <c r="C221" s="12"/>
      <c r="D221" s="12"/>
      <c r="E221" s="13" t="s">
        <v>516</v>
      </c>
      <c r="F221" s="110">
        <v>4000</v>
      </c>
      <c r="G221" s="110">
        <v>0</v>
      </c>
      <c r="H221" s="110">
        <v>0</v>
      </c>
      <c r="I221" s="13" t="s">
        <v>517</v>
      </c>
      <c r="J221" s="113">
        <v>4000000</v>
      </c>
    </row>
    <row r="222" spans="1:10" ht="22.7" customHeight="1" x14ac:dyDescent="0.2">
      <c r="A222" s="112"/>
      <c r="B222" s="11"/>
      <c r="C222" s="9" t="s">
        <v>165</v>
      </c>
      <c r="D222" s="2"/>
      <c r="E222" s="3"/>
      <c r="F222" s="110">
        <v>500</v>
      </c>
      <c r="G222" s="110">
        <v>1800</v>
      </c>
      <c r="H222" s="110">
        <v>-1300</v>
      </c>
      <c r="I222" s="13"/>
      <c r="J222" s="111"/>
    </row>
    <row r="223" spans="1:10" ht="22.7" customHeight="1" x14ac:dyDescent="0.2">
      <c r="A223" s="112"/>
      <c r="B223" s="12"/>
      <c r="C223" s="12"/>
      <c r="D223" s="9" t="s">
        <v>518</v>
      </c>
      <c r="E223" s="3"/>
      <c r="F223" s="110">
        <v>300</v>
      </c>
      <c r="G223" s="110">
        <v>0</v>
      </c>
      <c r="H223" s="110">
        <v>0</v>
      </c>
      <c r="I223" s="13"/>
      <c r="J223" s="111"/>
    </row>
    <row r="224" spans="1:10" ht="22.7" customHeight="1" x14ac:dyDescent="0.2">
      <c r="A224" s="112"/>
      <c r="B224" s="12"/>
      <c r="C224" s="12"/>
      <c r="D224" s="12"/>
      <c r="E224" s="13" t="s">
        <v>122</v>
      </c>
      <c r="F224" s="110">
        <v>300</v>
      </c>
      <c r="G224" s="110">
        <v>0</v>
      </c>
      <c r="H224" s="110">
        <v>0</v>
      </c>
      <c r="I224" s="13" t="s">
        <v>500</v>
      </c>
      <c r="J224" s="113">
        <v>300000</v>
      </c>
    </row>
    <row r="225" spans="1:10" ht="22.7" customHeight="1" x14ac:dyDescent="0.2">
      <c r="A225" s="112"/>
      <c r="B225" s="12"/>
      <c r="C225" s="12"/>
      <c r="D225" s="9" t="s">
        <v>519</v>
      </c>
      <c r="E225" s="3"/>
      <c r="F225" s="110">
        <v>200</v>
      </c>
      <c r="G225" s="110">
        <v>0</v>
      </c>
      <c r="H225" s="110">
        <v>0</v>
      </c>
      <c r="I225" s="13"/>
      <c r="J225" s="111"/>
    </row>
    <row r="226" spans="1:10" ht="22.7" customHeight="1" x14ac:dyDescent="0.2">
      <c r="A226" s="112"/>
      <c r="B226" s="12"/>
      <c r="C226" s="12"/>
      <c r="D226" s="12"/>
      <c r="E226" s="13" t="s">
        <v>122</v>
      </c>
      <c r="F226" s="110">
        <v>200</v>
      </c>
      <c r="G226" s="110">
        <v>0</v>
      </c>
      <c r="H226" s="110">
        <v>0</v>
      </c>
      <c r="I226" s="13" t="s">
        <v>502</v>
      </c>
      <c r="J226" s="113">
        <v>200000</v>
      </c>
    </row>
    <row r="227" spans="1:10" ht="22.7" customHeight="1" x14ac:dyDescent="0.2">
      <c r="A227" s="112"/>
      <c r="B227" s="11"/>
      <c r="C227" s="9" t="s">
        <v>166</v>
      </c>
      <c r="D227" s="2"/>
      <c r="E227" s="3"/>
      <c r="F227" s="110">
        <v>1100</v>
      </c>
      <c r="G227" s="110">
        <v>7500</v>
      </c>
      <c r="H227" s="110">
        <v>-6400</v>
      </c>
      <c r="I227" s="13"/>
      <c r="J227" s="111"/>
    </row>
    <row r="228" spans="1:10" ht="22.7" customHeight="1" x14ac:dyDescent="0.2">
      <c r="A228" s="112"/>
      <c r="B228" s="12"/>
      <c r="C228" s="12"/>
      <c r="D228" s="9" t="s">
        <v>520</v>
      </c>
      <c r="E228" s="3"/>
      <c r="F228" s="110">
        <v>500</v>
      </c>
      <c r="G228" s="110">
        <v>0</v>
      </c>
      <c r="H228" s="110">
        <v>0</v>
      </c>
      <c r="I228" s="13"/>
      <c r="J228" s="111"/>
    </row>
    <row r="229" spans="1:10" ht="22.7" customHeight="1" x14ac:dyDescent="0.2">
      <c r="A229" s="112"/>
      <c r="B229" s="12"/>
      <c r="C229" s="12"/>
      <c r="D229" s="12"/>
      <c r="E229" s="13" t="s">
        <v>122</v>
      </c>
      <c r="F229" s="110">
        <v>500</v>
      </c>
      <c r="G229" s="110">
        <v>0</v>
      </c>
      <c r="H229" s="110">
        <v>0</v>
      </c>
      <c r="I229" s="13" t="s">
        <v>521</v>
      </c>
      <c r="J229" s="113">
        <v>500000</v>
      </c>
    </row>
    <row r="230" spans="1:10" ht="2.1" customHeight="1" x14ac:dyDescent="0.2"/>
    <row r="231" spans="1:10" ht="25.15" customHeight="1" x14ac:dyDescent="0.2"/>
    <row r="232" spans="1:10" ht="2.1" customHeight="1" x14ac:dyDescent="0.2"/>
    <row r="233" spans="1:10" ht="5.85" customHeight="1" x14ac:dyDescent="0.2"/>
    <row r="234" spans="1:10" ht="17.100000000000001" customHeight="1" x14ac:dyDescent="0.2">
      <c r="A234" s="163" t="s">
        <v>167</v>
      </c>
      <c r="B234" s="163"/>
      <c r="C234" s="163"/>
      <c r="D234" s="163"/>
      <c r="E234" s="163"/>
      <c r="F234" s="163"/>
      <c r="G234" s="163"/>
      <c r="H234" s="163"/>
      <c r="I234" s="105" t="s">
        <v>62</v>
      </c>
      <c r="J234" s="108" t="s">
        <v>386</v>
      </c>
    </row>
    <row r="235" spans="1:10" ht="50.45" customHeight="1" x14ac:dyDescent="0.2"/>
    <row r="236" spans="1:10" ht="32.1" customHeight="1" x14ac:dyDescent="0.2">
      <c r="A236" s="148" t="s">
        <v>412</v>
      </c>
      <c r="B236" s="148"/>
      <c r="C236" s="148"/>
      <c r="D236" s="148"/>
      <c r="E236" s="148"/>
      <c r="F236" s="148"/>
      <c r="G236" s="148"/>
      <c r="H236" s="148"/>
      <c r="I236" s="148"/>
      <c r="J236" s="148"/>
    </row>
    <row r="237" spans="1:10" ht="10.5" customHeight="1" x14ac:dyDescent="0.2"/>
    <row r="238" spans="1:10" ht="17.100000000000001" customHeight="1" x14ac:dyDescent="0.2">
      <c r="A238" s="147" t="s">
        <v>32</v>
      </c>
      <c r="B238" s="147"/>
      <c r="C238" s="147"/>
      <c r="D238" s="147"/>
      <c r="E238" s="108" t="s">
        <v>5</v>
      </c>
      <c r="F238" s="163" t="s">
        <v>8</v>
      </c>
      <c r="G238" s="163"/>
      <c r="H238" s="163"/>
      <c r="I238" s="163"/>
      <c r="J238" s="163"/>
    </row>
    <row r="239" spans="1:10" ht="22.7" customHeight="1" x14ac:dyDescent="0.2">
      <c r="A239" s="162" t="s">
        <v>80</v>
      </c>
      <c r="B239" s="162"/>
      <c r="C239" s="162"/>
      <c r="D239" s="162"/>
      <c r="E239" s="162"/>
      <c r="F239" s="162" t="s">
        <v>3</v>
      </c>
      <c r="G239" s="166" t="s">
        <v>34</v>
      </c>
      <c r="H239" s="166" t="s">
        <v>81</v>
      </c>
      <c r="I239" s="162" t="s">
        <v>35</v>
      </c>
      <c r="J239" s="162"/>
    </row>
    <row r="240" spans="1:10" ht="22.7" customHeight="1" x14ac:dyDescent="0.2">
      <c r="A240" s="109" t="s">
        <v>82</v>
      </c>
      <c r="B240" s="109" t="s">
        <v>83</v>
      </c>
      <c r="C240" s="109" t="s">
        <v>84</v>
      </c>
      <c r="D240" s="109" t="s">
        <v>85</v>
      </c>
      <c r="E240" s="109" t="s">
        <v>39</v>
      </c>
      <c r="F240" s="162"/>
      <c r="G240" s="166"/>
      <c r="H240" s="166"/>
      <c r="I240" s="162"/>
      <c r="J240" s="162"/>
    </row>
    <row r="241" spans="1:10" ht="22.7" customHeight="1" x14ac:dyDescent="0.2">
      <c r="A241" s="112"/>
      <c r="B241" s="12"/>
      <c r="C241" s="12"/>
      <c r="D241" s="9" t="s">
        <v>522</v>
      </c>
      <c r="E241" s="3"/>
      <c r="F241" s="110">
        <v>600</v>
      </c>
      <c r="G241" s="110">
        <v>0</v>
      </c>
      <c r="H241" s="110">
        <v>0</v>
      </c>
      <c r="I241" s="13"/>
      <c r="J241" s="111"/>
    </row>
    <row r="242" spans="1:10" ht="22.7" customHeight="1" x14ac:dyDescent="0.2">
      <c r="A242" s="112"/>
      <c r="B242" s="12"/>
      <c r="C242" s="12"/>
      <c r="D242" s="12"/>
      <c r="E242" s="13" t="s">
        <v>122</v>
      </c>
      <c r="F242" s="110">
        <v>600</v>
      </c>
      <c r="G242" s="110">
        <v>0</v>
      </c>
      <c r="H242" s="110">
        <v>0</v>
      </c>
      <c r="I242" s="13" t="s">
        <v>523</v>
      </c>
      <c r="J242" s="113">
        <v>600000</v>
      </c>
    </row>
    <row r="243" spans="1:10" ht="22.7" customHeight="1" x14ac:dyDescent="0.2">
      <c r="A243" s="11"/>
      <c r="B243" s="9" t="s">
        <v>169</v>
      </c>
      <c r="C243" s="2"/>
      <c r="D243" s="2"/>
      <c r="E243" s="3"/>
      <c r="F243" s="110">
        <v>133140</v>
      </c>
      <c r="G243" s="110">
        <v>20620</v>
      </c>
      <c r="H243" s="110">
        <v>112520</v>
      </c>
      <c r="I243" s="13"/>
      <c r="J243" s="111"/>
    </row>
    <row r="244" spans="1:10" ht="22.7" customHeight="1" x14ac:dyDescent="0.2">
      <c r="A244" s="112"/>
      <c r="B244" s="11"/>
      <c r="C244" s="9" t="s">
        <v>170</v>
      </c>
      <c r="D244" s="2"/>
      <c r="E244" s="3"/>
      <c r="F244" s="110">
        <v>5580</v>
      </c>
      <c r="G244" s="110">
        <v>4500</v>
      </c>
      <c r="H244" s="110">
        <v>1080</v>
      </c>
      <c r="I244" s="13"/>
      <c r="J244" s="111"/>
    </row>
    <row r="245" spans="1:10" ht="22.7" customHeight="1" x14ac:dyDescent="0.2">
      <c r="A245" s="112"/>
      <c r="B245" s="12"/>
      <c r="C245" s="12"/>
      <c r="D245" s="9" t="s">
        <v>524</v>
      </c>
      <c r="E245" s="3"/>
      <c r="F245" s="110">
        <v>1400</v>
      </c>
      <c r="G245" s="110">
        <v>0</v>
      </c>
      <c r="H245" s="110">
        <v>0</v>
      </c>
      <c r="I245" s="13"/>
      <c r="J245" s="111"/>
    </row>
    <row r="246" spans="1:10" ht="22.7" customHeight="1" x14ac:dyDescent="0.2">
      <c r="A246" s="112"/>
      <c r="B246" s="12"/>
      <c r="C246" s="12"/>
      <c r="D246" s="12"/>
      <c r="E246" s="13" t="s">
        <v>134</v>
      </c>
      <c r="F246" s="110">
        <v>1400</v>
      </c>
      <c r="G246" s="110">
        <v>0</v>
      </c>
      <c r="H246" s="110">
        <v>0</v>
      </c>
      <c r="I246" s="13" t="s">
        <v>172</v>
      </c>
      <c r="J246" s="113">
        <v>1400000</v>
      </c>
    </row>
    <row r="247" spans="1:10" ht="22.7" customHeight="1" x14ac:dyDescent="0.2">
      <c r="A247" s="112"/>
      <c r="B247" s="12"/>
      <c r="C247" s="12"/>
      <c r="D247" s="9" t="s">
        <v>525</v>
      </c>
      <c r="E247" s="3"/>
      <c r="F247" s="110">
        <v>1200</v>
      </c>
      <c r="G247" s="110">
        <v>0</v>
      </c>
      <c r="H247" s="110">
        <v>0</v>
      </c>
      <c r="I247" s="13"/>
      <c r="J247" s="111"/>
    </row>
    <row r="248" spans="1:10" ht="22.7" customHeight="1" x14ac:dyDescent="0.2">
      <c r="A248" s="112"/>
      <c r="B248" s="12"/>
      <c r="C248" s="12"/>
      <c r="D248" s="12"/>
      <c r="E248" s="13" t="s">
        <v>134</v>
      </c>
      <c r="F248" s="110">
        <v>1200</v>
      </c>
      <c r="G248" s="110">
        <v>0</v>
      </c>
      <c r="H248" s="110">
        <v>0</v>
      </c>
      <c r="I248" s="13" t="s">
        <v>171</v>
      </c>
      <c r="J248" s="113">
        <v>1200000</v>
      </c>
    </row>
    <row r="249" spans="1:10" ht="22.7" customHeight="1" x14ac:dyDescent="0.2">
      <c r="A249" s="112"/>
      <c r="B249" s="12"/>
      <c r="C249" s="12"/>
      <c r="D249" s="9" t="s">
        <v>526</v>
      </c>
      <c r="E249" s="3"/>
      <c r="F249" s="110">
        <v>1400</v>
      </c>
      <c r="G249" s="110">
        <v>0</v>
      </c>
      <c r="H249" s="110">
        <v>0</v>
      </c>
      <c r="I249" s="13"/>
      <c r="J249" s="111"/>
    </row>
    <row r="250" spans="1:10" ht="22.7" customHeight="1" x14ac:dyDescent="0.2">
      <c r="A250" s="112"/>
      <c r="B250" s="12"/>
      <c r="C250" s="12"/>
      <c r="D250" s="12"/>
      <c r="E250" s="13" t="s">
        <v>134</v>
      </c>
      <c r="F250" s="110">
        <v>1400</v>
      </c>
      <c r="G250" s="110">
        <v>0</v>
      </c>
      <c r="H250" s="110">
        <v>0</v>
      </c>
      <c r="I250" s="13" t="s">
        <v>527</v>
      </c>
      <c r="J250" s="113">
        <v>1400000</v>
      </c>
    </row>
    <row r="251" spans="1:10" ht="22.7" customHeight="1" x14ac:dyDescent="0.2">
      <c r="A251" s="112"/>
      <c r="B251" s="12"/>
      <c r="C251" s="12"/>
      <c r="D251" s="9" t="s">
        <v>528</v>
      </c>
      <c r="E251" s="3"/>
      <c r="F251" s="110">
        <v>500</v>
      </c>
      <c r="G251" s="110">
        <v>0</v>
      </c>
      <c r="H251" s="110">
        <v>0</v>
      </c>
      <c r="I251" s="13"/>
      <c r="J251" s="111"/>
    </row>
    <row r="252" spans="1:10" ht="22.7" customHeight="1" x14ac:dyDescent="0.2">
      <c r="A252" s="112"/>
      <c r="B252" s="12"/>
      <c r="C252" s="12"/>
      <c r="D252" s="12"/>
      <c r="E252" s="13" t="s">
        <v>122</v>
      </c>
      <c r="F252" s="110">
        <v>500</v>
      </c>
      <c r="G252" s="110">
        <v>0</v>
      </c>
      <c r="H252" s="110">
        <v>0</v>
      </c>
      <c r="I252" s="13" t="s">
        <v>529</v>
      </c>
      <c r="J252" s="113">
        <v>500000</v>
      </c>
    </row>
    <row r="253" spans="1:10" ht="22.7" customHeight="1" x14ac:dyDescent="0.2">
      <c r="A253" s="112"/>
      <c r="B253" s="12"/>
      <c r="C253" s="12"/>
      <c r="D253" s="9" t="s">
        <v>530</v>
      </c>
      <c r="E253" s="3"/>
      <c r="F253" s="110">
        <v>1080</v>
      </c>
      <c r="G253" s="110">
        <v>0</v>
      </c>
      <c r="H253" s="110">
        <v>0</v>
      </c>
      <c r="I253" s="13"/>
      <c r="J253" s="111"/>
    </row>
    <row r="254" spans="1:10" ht="22.7" customHeight="1" x14ac:dyDescent="0.2">
      <c r="A254" s="112"/>
      <c r="B254" s="12"/>
      <c r="C254" s="12"/>
      <c r="D254" s="12"/>
      <c r="E254" s="13" t="s">
        <v>122</v>
      </c>
      <c r="F254" s="110">
        <v>1080</v>
      </c>
      <c r="G254" s="110">
        <v>0</v>
      </c>
      <c r="H254" s="110">
        <v>0</v>
      </c>
      <c r="I254" s="13" t="s">
        <v>531</v>
      </c>
      <c r="J254" s="113">
        <v>1080000</v>
      </c>
    </row>
    <row r="255" spans="1:10" ht="22.7" customHeight="1" x14ac:dyDescent="0.2">
      <c r="A255" s="112"/>
      <c r="B255" s="11"/>
      <c r="C255" s="9" t="s">
        <v>173</v>
      </c>
      <c r="D255" s="2"/>
      <c r="E255" s="3"/>
      <c r="F255" s="110">
        <v>113140</v>
      </c>
      <c r="G255" s="110">
        <v>6900</v>
      </c>
      <c r="H255" s="110">
        <v>106240</v>
      </c>
      <c r="I255" s="13"/>
      <c r="J255" s="111"/>
    </row>
    <row r="256" spans="1:10" ht="22.7" customHeight="1" x14ac:dyDescent="0.2">
      <c r="A256" s="112"/>
      <c r="B256" s="12"/>
      <c r="C256" s="12"/>
      <c r="D256" s="9" t="s">
        <v>532</v>
      </c>
      <c r="E256" s="3"/>
      <c r="F256" s="110">
        <v>2200</v>
      </c>
      <c r="G256" s="110">
        <v>0</v>
      </c>
      <c r="H256" s="110">
        <v>0</v>
      </c>
      <c r="I256" s="13"/>
      <c r="J256" s="111"/>
    </row>
    <row r="257" spans="1:10" ht="22.7" customHeight="1" x14ac:dyDescent="0.2">
      <c r="A257" s="112"/>
      <c r="B257" s="12"/>
      <c r="C257" s="12"/>
      <c r="D257" s="12"/>
      <c r="E257" s="13" t="s">
        <v>122</v>
      </c>
      <c r="F257" s="110">
        <v>2200</v>
      </c>
      <c r="G257" s="110">
        <v>0</v>
      </c>
      <c r="H257" s="110">
        <v>0</v>
      </c>
      <c r="I257" s="13" t="s">
        <v>533</v>
      </c>
      <c r="J257" s="113">
        <v>2200000</v>
      </c>
    </row>
    <row r="258" spans="1:10" ht="22.7" customHeight="1" x14ac:dyDescent="0.2">
      <c r="A258" s="112"/>
      <c r="B258" s="12"/>
      <c r="C258" s="12"/>
      <c r="D258" s="9" t="s">
        <v>534</v>
      </c>
      <c r="E258" s="3"/>
      <c r="F258" s="110">
        <v>1800</v>
      </c>
      <c r="G258" s="110">
        <v>0</v>
      </c>
      <c r="H258" s="110">
        <v>0</v>
      </c>
      <c r="I258" s="13"/>
      <c r="J258" s="111"/>
    </row>
    <row r="259" spans="1:10" ht="22.7" customHeight="1" x14ac:dyDescent="0.2">
      <c r="A259" s="112"/>
      <c r="B259" s="12"/>
      <c r="C259" s="12"/>
      <c r="D259" s="12"/>
      <c r="E259" s="13" t="s">
        <v>122</v>
      </c>
      <c r="F259" s="110">
        <v>1800</v>
      </c>
      <c r="G259" s="110">
        <v>0</v>
      </c>
      <c r="H259" s="110">
        <v>0</v>
      </c>
      <c r="I259" s="13" t="s">
        <v>535</v>
      </c>
      <c r="J259" s="113">
        <v>1800000</v>
      </c>
    </row>
    <row r="260" spans="1:10" ht="22.7" customHeight="1" x14ac:dyDescent="0.2">
      <c r="A260" s="112"/>
      <c r="B260" s="12"/>
      <c r="C260" s="12"/>
      <c r="D260" s="9" t="s">
        <v>536</v>
      </c>
      <c r="E260" s="3"/>
      <c r="F260" s="110">
        <v>1050</v>
      </c>
      <c r="G260" s="110">
        <v>0</v>
      </c>
      <c r="H260" s="110">
        <v>0</v>
      </c>
      <c r="I260" s="13"/>
      <c r="J260" s="111"/>
    </row>
    <row r="261" spans="1:10" ht="22.7" customHeight="1" x14ac:dyDescent="0.2">
      <c r="A261" s="112"/>
      <c r="B261" s="12"/>
      <c r="C261" s="12"/>
      <c r="D261" s="12"/>
      <c r="E261" s="13" t="s">
        <v>122</v>
      </c>
      <c r="F261" s="110">
        <v>1050</v>
      </c>
      <c r="G261" s="110">
        <v>0</v>
      </c>
      <c r="H261" s="110">
        <v>0</v>
      </c>
      <c r="I261" s="13" t="s">
        <v>537</v>
      </c>
      <c r="J261" s="113">
        <v>1050000</v>
      </c>
    </row>
    <row r="262" spans="1:10" ht="22.7" customHeight="1" x14ac:dyDescent="0.2">
      <c r="A262" s="112"/>
      <c r="B262" s="12"/>
      <c r="C262" s="12"/>
      <c r="D262" s="9" t="s">
        <v>538</v>
      </c>
      <c r="E262" s="3"/>
      <c r="F262" s="110">
        <v>52440</v>
      </c>
      <c r="G262" s="110">
        <v>0</v>
      </c>
      <c r="H262" s="110">
        <v>0</v>
      </c>
      <c r="I262" s="13"/>
      <c r="J262" s="111"/>
    </row>
    <row r="263" spans="1:10" ht="22.7" customHeight="1" x14ac:dyDescent="0.2">
      <c r="A263" s="112"/>
      <c r="B263" s="12"/>
      <c r="C263" s="12"/>
      <c r="D263" s="12"/>
      <c r="E263" s="13" t="s">
        <v>122</v>
      </c>
      <c r="F263" s="110">
        <v>52440</v>
      </c>
      <c r="G263" s="110">
        <v>0</v>
      </c>
      <c r="H263" s="110">
        <v>0</v>
      </c>
      <c r="I263" s="13" t="s">
        <v>539</v>
      </c>
      <c r="J263" s="113">
        <v>52440000</v>
      </c>
    </row>
    <row r="264" spans="1:10" ht="22.7" customHeight="1" x14ac:dyDescent="0.2">
      <c r="A264" s="112"/>
      <c r="B264" s="12"/>
      <c r="C264" s="12"/>
      <c r="D264" s="9" t="s">
        <v>540</v>
      </c>
      <c r="E264" s="3"/>
      <c r="F264" s="110">
        <v>55650</v>
      </c>
      <c r="G264" s="110">
        <v>0</v>
      </c>
      <c r="H264" s="110">
        <v>0</v>
      </c>
      <c r="I264" s="13"/>
      <c r="J264" s="111"/>
    </row>
    <row r="265" spans="1:10" ht="22.7" customHeight="1" x14ac:dyDescent="0.2">
      <c r="A265" s="112"/>
      <c r="B265" s="12"/>
      <c r="C265" s="12"/>
      <c r="D265" s="12"/>
      <c r="E265" s="13" t="s">
        <v>122</v>
      </c>
      <c r="F265" s="110">
        <v>55650</v>
      </c>
      <c r="G265" s="110">
        <v>0</v>
      </c>
      <c r="H265" s="110">
        <v>0</v>
      </c>
      <c r="I265" s="13" t="s">
        <v>541</v>
      </c>
      <c r="J265" s="113">
        <v>55650000</v>
      </c>
    </row>
    <row r="266" spans="1:10" ht="22.7" customHeight="1" x14ac:dyDescent="0.2">
      <c r="A266" s="112"/>
      <c r="B266" s="11"/>
      <c r="C266" s="9" t="s">
        <v>174</v>
      </c>
      <c r="D266" s="2"/>
      <c r="E266" s="3"/>
      <c r="F266" s="110">
        <v>2000</v>
      </c>
      <c r="G266" s="110">
        <v>6500</v>
      </c>
      <c r="H266" s="110">
        <v>-4500</v>
      </c>
      <c r="I266" s="13"/>
      <c r="J266" s="111"/>
    </row>
    <row r="267" spans="1:10" ht="22.7" customHeight="1" x14ac:dyDescent="0.2">
      <c r="A267" s="112"/>
      <c r="B267" s="12"/>
      <c r="C267" s="12"/>
      <c r="D267" s="9" t="s">
        <v>175</v>
      </c>
      <c r="E267" s="3"/>
      <c r="F267" s="110">
        <v>2000</v>
      </c>
      <c r="G267" s="110">
        <v>0</v>
      </c>
      <c r="H267" s="110">
        <v>0</v>
      </c>
      <c r="I267" s="13"/>
      <c r="J267" s="111"/>
    </row>
    <row r="268" spans="1:10" ht="22.7" customHeight="1" x14ac:dyDescent="0.2">
      <c r="A268" s="112"/>
      <c r="B268" s="12"/>
      <c r="C268" s="12"/>
      <c r="D268" s="12"/>
      <c r="E268" s="13" t="s">
        <v>134</v>
      </c>
      <c r="F268" s="110">
        <v>2000</v>
      </c>
      <c r="G268" s="110">
        <v>0</v>
      </c>
      <c r="H268" s="110">
        <v>0</v>
      </c>
      <c r="I268" s="13" t="s">
        <v>542</v>
      </c>
      <c r="J268" s="113">
        <v>2000000</v>
      </c>
    </row>
    <row r="269" spans="1:10" ht="2.1" customHeight="1" x14ac:dyDescent="0.2"/>
    <row r="270" spans="1:10" ht="25.15" customHeight="1" x14ac:dyDescent="0.2"/>
    <row r="271" spans="1:10" ht="2.1" customHeight="1" x14ac:dyDescent="0.2"/>
    <row r="272" spans="1:10" ht="5.85" customHeight="1" x14ac:dyDescent="0.2"/>
    <row r="273" spans="1:10" ht="17.100000000000001" customHeight="1" x14ac:dyDescent="0.2">
      <c r="A273" s="163" t="s">
        <v>176</v>
      </c>
      <c r="B273" s="163"/>
      <c r="C273" s="163"/>
      <c r="D273" s="163"/>
      <c r="E273" s="163"/>
      <c r="F273" s="163"/>
      <c r="G273" s="163"/>
      <c r="H273" s="163"/>
      <c r="I273" s="105" t="s">
        <v>62</v>
      </c>
      <c r="J273" s="108" t="s">
        <v>386</v>
      </c>
    </row>
    <row r="274" spans="1:10" ht="50.45" customHeight="1" x14ac:dyDescent="0.2"/>
    <row r="275" spans="1:10" ht="32.1" customHeight="1" x14ac:dyDescent="0.2">
      <c r="A275" s="148" t="s">
        <v>412</v>
      </c>
      <c r="B275" s="148"/>
      <c r="C275" s="148"/>
      <c r="D275" s="148"/>
      <c r="E275" s="148"/>
      <c r="F275" s="148"/>
      <c r="G275" s="148"/>
      <c r="H275" s="148"/>
      <c r="I275" s="148"/>
      <c r="J275" s="148"/>
    </row>
    <row r="276" spans="1:10" ht="10.5" customHeight="1" x14ac:dyDescent="0.2"/>
    <row r="277" spans="1:10" ht="17.100000000000001" customHeight="1" x14ac:dyDescent="0.2">
      <c r="A277" s="147" t="s">
        <v>32</v>
      </c>
      <c r="B277" s="147"/>
      <c r="C277" s="147"/>
      <c r="D277" s="147"/>
      <c r="E277" s="108" t="s">
        <v>5</v>
      </c>
      <c r="F277" s="163" t="s">
        <v>8</v>
      </c>
      <c r="G277" s="163"/>
      <c r="H277" s="163"/>
      <c r="I277" s="163"/>
      <c r="J277" s="163"/>
    </row>
    <row r="278" spans="1:10" ht="22.7" customHeight="1" x14ac:dyDescent="0.2">
      <c r="A278" s="162" t="s">
        <v>80</v>
      </c>
      <c r="B278" s="162"/>
      <c r="C278" s="162"/>
      <c r="D278" s="162"/>
      <c r="E278" s="162"/>
      <c r="F278" s="162" t="s">
        <v>3</v>
      </c>
      <c r="G278" s="166" t="s">
        <v>34</v>
      </c>
      <c r="H278" s="166" t="s">
        <v>81</v>
      </c>
      <c r="I278" s="162" t="s">
        <v>35</v>
      </c>
      <c r="J278" s="162"/>
    </row>
    <row r="279" spans="1:10" ht="22.7" customHeight="1" x14ac:dyDescent="0.2">
      <c r="A279" s="109" t="s">
        <v>82</v>
      </c>
      <c r="B279" s="109" t="s">
        <v>83</v>
      </c>
      <c r="C279" s="109" t="s">
        <v>84</v>
      </c>
      <c r="D279" s="109" t="s">
        <v>85</v>
      </c>
      <c r="E279" s="109" t="s">
        <v>39</v>
      </c>
      <c r="F279" s="162"/>
      <c r="G279" s="166"/>
      <c r="H279" s="166"/>
      <c r="I279" s="162"/>
      <c r="J279" s="162"/>
    </row>
    <row r="280" spans="1:10" ht="22.7" customHeight="1" x14ac:dyDescent="0.2">
      <c r="A280" s="112"/>
      <c r="B280" s="11"/>
      <c r="C280" s="9" t="s">
        <v>543</v>
      </c>
      <c r="D280" s="2"/>
      <c r="E280" s="3"/>
      <c r="F280" s="110">
        <v>9800</v>
      </c>
      <c r="G280" s="110">
        <v>0</v>
      </c>
      <c r="H280" s="110">
        <v>9800</v>
      </c>
      <c r="I280" s="13"/>
      <c r="J280" s="111"/>
    </row>
    <row r="281" spans="1:10" ht="22.7" customHeight="1" x14ac:dyDescent="0.2">
      <c r="A281" s="112"/>
      <c r="B281" s="12"/>
      <c r="C281" s="12"/>
      <c r="D281" s="9" t="s">
        <v>544</v>
      </c>
      <c r="E281" s="3"/>
      <c r="F281" s="110">
        <v>1000</v>
      </c>
      <c r="G281" s="110">
        <v>0</v>
      </c>
      <c r="H281" s="110">
        <v>0</v>
      </c>
      <c r="I281" s="13"/>
      <c r="J281" s="111"/>
    </row>
    <row r="282" spans="1:10" ht="22.7" customHeight="1" x14ac:dyDescent="0.2">
      <c r="A282" s="112"/>
      <c r="B282" s="12"/>
      <c r="C282" s="12"/>
      <c r="D282" s="12"/>
      <c r="E282" s="13" t="s">
        <v>122</v>
      </c>
      <c r="F282" s="110">
        <v>1000</v>
      </c>
      <c r="G282" s="110">
        <v>0</v>
      </c>
      <c r="H282" s="110">
        <v>0</v>
      </c>
      <c r="I282" s="13" t="s">
        <v>545</v>
      </c>
      <c r="J282" s="113">
        <v>1000000</v>
      </c>
    </row>
    <row r="283" spans="1:10" ht="22.7" customHeight="1" x14ac:dyDescent="0.2">
      <c r="A283" s="112"/>
      <c r="B283" s="12"/>
      <c r="C283" s="12"/>
      <c r="D283" s="9" t="s">
        <v>546</v>
      </c>
      <c r="E283" s="3"/>
      <c r="F283" s="110">
        <v>5200</v>
      </c>
      <c r="G283" s="110">
        <v>0</v>
      </c>
      <c r="H283" s="110">
        <v>0</v>
      </c>
      <c r="I283" s="13"/>
      <c r="J283" s="111"/>
    </row>
    <row r="284" spans="1:10" ht="22.7" customHeight="1" x14ac:dyDescent="0.2">
      <c r="A284" s="112"/>
      <c r="B284" s="12"/>
      <c r="C284" s="12"/>
      <c r="D284" s="12"/>
      <c r="E284" s="13" t="s">
        <v>134</v>
      </c>
      <c r="F284" s="110">
        <v>5200</v>
      </c>
      <c r="G284" s="110">
        <v>0</v>
      </c>
      <c r="H284" s="110">
        <v>0</v>
      </c>
      <c r="I284" s="13" t="s">
        <v>547</v>
      </c>
      <c r="J284" s="113">
        <v>1000000</v>
      </c>
    </row>
    <row r="285" spans="1:10" ht="22.7" customHeight="1" x14ac:dyDescent="0.2">
      <c r="A285" s="112"/>
      <c r="B285" s="12"/>
      <c r="C285" s="12"/>
      <c r="D285" s="12"/>
      <c r="E285" s="16"/>
      <c r="F285" s="114"/>
      <c r="G285" s="114"/>
      <c r="H285" s="114"/>
      <c r="I285" s="13" t="s">
        <v>548</v>
      </c>
      <c r="J285" s="113">
        <v>4200000</v>
      </c>
    </row>
    <row r="286" spans="1:10" ht="22.7" customHeight="1" x14ac:dyDescent="0.2">
      <c r="A286" s="112"/>
      <c r="B286" s="12"/>
      <c r="C286" s="12"/>
      <c r="D286" s="9" t="s">
        <v>549</v>
      </c>
      <c r="E286" s="3"/>
      <c r="F286" s="110">
        <v>2800</v>
      </c>
      <c r="G286" s="110">
        <v>0</v>
      </c>
      <c r="H286" s="110">
        <v>0</v>
      </c>
      <c r="I286" s="13"/>
      <c r="J286" s="111"/>
    </row>
    <row r="287" spans="1:10" ht="22.7" customHeight="1" x14ac:dyDescent="0.2">
      <c r="A287" s="112"/>
      <c r="B287" s="12"/>
      <c r="C287" s="12"/>
      <c r="D287" s="12"/>
      <c r="E287" s="13" t="s">
        <v>122</v>
      </c>
      <c r="F287" s="110">
        <v>2500</v>
      </c>
      <c r="G287" s="110">
        <v>0</v>
      </c>
      <c r="H287" s="110">
        <v>0</v>
      </c>
      <c r="I287" s="13" t="s">
        <v>550</v>
      </c>
      <c r="J287" s="113">
        <v>300000</v>
      </c>
    </row>
    <row r="288" spans="1:10" ht="22.7" customHeight="1" x14ac:dyDescent="0.2">
      <c r="A288" s="112"/>
      <c r="B288" s="12"/>
      <c r="C288" s="12"/>
      <c r="D288" s="12"/>
      <c r="E288" s="16"/>
      <c r="F288" s="114"/>
      <c r="G288" s="114"/>
      <c r="H288" s="114"/>
      <c r="I288" s="13" t="s">
        <v>551</v>
      </c>
      <c r="J288" s="113">
        <v>1700000</v>
      </c>
    </row>
    <row r="289" spans="1:10" ht="22.7" customHeight="1" x14ac:dyDescent="0.2">
      <c r="A289" s="112"/>
      <c r="B289" s="12"/>
      <c r="C289" s="12"/>
      <c r="D289" s="12"/>
      <c r="E289" s="16"/>
      <c r="F289" s="114"/>
      <c r="G289" s="114"/>
      <c r="H289" s="114"/>
      <c r="I289" s="13" t="s">
        <v>552</v>
      </c>
      <c r="J289" s="113">
        <v>500000</v>
      </c>
    </row>
    <row r="290" spans="1:10" ht="22.7" customHeight="1" x14ac:dyDescent="0.2">
      <c r="A290" s="112"/>
      <c r="B290" s="12"/>
      <c r="C290" s="12"/>
      <c r="D290" s="12"/>
      <c r="E290" s="13" t="s">
        <v>479</v>
      </c>
      <c r="F290" s="110">
        <v>300</v>
      </c>
      <c r="G290" s="110">
        <v>0</v>
      </c>
      <c r="H290" s="110">
        <v>0</v>
      </c>
      <c r="I290" s="13" t="s">
        <v>553</v>
      </c>
      <c r="J290" s="113">
        <v>300000</v>
      </c>
    </row>
    <row r="291" spans="1:10" ht="22.7" customHeight="1" x14ac:dyDescent="0.2">
      <c r="A291" s="112"/>
      <c r="B291" s="12"/>
      <c r="C291" s="12"/>
      <c r="D291" s="9" t="s">
        <v>554</v>
      </c>
      <c r="E291" s="3"/>
      <c r="F291" s="110">
        <v>800</v>
      </c>
      <c r="G291" s="110">
        <v>0</v>
      </c>
      <c r="H291" s="110">
        <v>0</v>
      </c>
      <c r="I291" s="13"/>
      <c r="J291" s="111"/>
    </row>
    <row r="292" spans="1:10" ht="22.7" customHeight="1" x14ac:dyDescent="0.2">
      <c r="A292" s="112"/>
      <c r="B292" s="12"/>
      <c r="C292" s="12"/>
      <c r="D292" s="12"/>
      <c r="E292" s="13" t="s">
        <v>122</v>
      </c>
      <c r="F292" s="110">
        <v>800</v>
      </c>
      <c r="G292" s="110">
        <v>0</v>
      </c>
      <c r="H292" s="110">
        <v>0</v>
      </c>
      <c r="I292" s="13" t="s">
        <v>555</v>
      </c>
      <c r="J292" s="113">
        <v>800000</v>
      </c>
    </row>
    <row r="293" spans="1:10" ht="22.7" customHeight="1" x14ac:dyDescent="0.2">
      <c r="A293" s="112"/>
      <c r="B293" s="11"/>
      <c r="C293" s="9" t="s">
        <v>556</v>
      </c>
      <c r="D293" s="2"/>
      <c r="E293" s="3"/>
      <c r="F293" s="110">
        <v>2620</v>
      </c>
      <c r="G293" s="110">
        <v>2720</v>
      </c>
      <c r="H293" s="110">
        <v>-100</v>
      </c>
      <c r="I293" s="13"/>
      <c r="J293" s="111"/>
    </row>
    <row r="294" spans="1:10" ht="22.7" customHeight="1" x14ac:dyDescent="0.2">
      <c r="A294" s="112"/>
      <c r="B294" s="12"/>
      <c r="C294" s="12"/>
      <c r="D294" s="9" t="s">
        <v>520</v>
      </c>
      <c r="E294" s="3"/>
      <c r="F294" s="110">
        <v>500</v>
      </c>
      <c r="G294" s="110">
        <v>0</v>
      </c>
      <c r="H294" s="110">
        <v>0</v>
      </c>
      <c r="I294" s="13"/>
      <c r="J294" s="111"/>
    </row>
    <row r="295" spans="1:10" ht="22.7" customHeight="1" x14ac:dyDescent="0.2">
      <c r="A295" s="112"/>
      <c r="B295" s="12"/>
      <c r="C295" s="12"/>
      <c r="D295" s="12"/>
      <c r="E295" s="13" t="s">
        <v>122</v>
      </c>
      <c r="F295" s="110">
        <v>500</v>
      </c>
      <c r="G295" s="110">
        <v>0</v>
      </c>
      <c r="H295" s="110">
        <v>0</v>
      </c>
      <c r="I295" s="13" t="s">
        <v>557</v>
      </c>
      <c r="J295" s="113">
        <v>500000</v>
      </c>
    </row>
    <row r="296" spans="1:10" ht="22.7" customHeight="1" x14ac:dyDescent="0.2">
      <c r="A296" s="112"/>
      <c r="B296" s="12"/>
      <c r="C296" s="12"/>
      <c r="D296" s="9" t="s">
        <v>558</v>
      </c>
      <c r="E296" s="3"/>
      <c r="F296" s="110">
        <v>420</v>
      </c>
      <c r="G296" s="110">
        <v>0</v>
      </c>
      <c r="H296" s="110">
        <v>0</v>
      </c>
      <c r="I296" s="13"/>
      <c r="J296" s="111"/>
    </row>
    <row r="297" spans="1:10" ht="22.7" customHeight="1" x14ac:dyDescent="0.2">
      <c r="A297" s="112"/>
      <c r="B297" s="12"/>
      <c r="C297" s="12"/>
      <c r="D297" s="12"/>
      <c r="E297" s="13" t="s">
        <v>122</v>
      </c>
      <c r="F297" s="110">
        <v>420</v>
      </c>
      <c r="G297" s="110">
        <v>0</v>
      </c>
      <c r="H297" s="110">
        <v>0</v>
      </c>
      <c r="I297" s="13" t="s">
        <v>559</v>
      </c>
      <c r="J297" s="113">
        <v>420000</v>
      </c>
    </row>
    <row r="298" spans="1:10" ht="22.7" customHeight="1" x14ac:dyDescent="0.2">
      <c r="A298" s="112"/>
      <c r="B298" s="12"/>
      <c r="C298" s="12"/>
      <c r="D298" s="9" t="s">
        <v>560</v>
      </c>
      <c r="E298" s="3"/>
      <c r="F298" s="110">
        <v>400</v>
      </c>
      <c r="G298" s="110">
        <v>0</v>
      </c>
      <c r="H298" s="110">
        <v>0</v>
      </c>
      <c r="I298" s="13"/>
      <c r="J298" s="111"/>
    </row>
    <row r="299" spans="1:10" ht="22.7" customHeight="1" x14ac:dyDescent="0.2">
      <c r="A299" s="112"/>
      <c r="B299" s="12"/>
      <c r="C299" s="12"/>
      <c r="D299" s="12"/>
      <c r="E299" s="13" t="s">
        <v>181</v>
      </c>
      <c r="F299" s="110">
        <v>400</v>
      </c>
      <c r="G299" s="110">
        <v>0</v>
      </c>
      <c r="H299" s="110">
        <v>0</v>
      </c>
      <c r="I299" s="13" t="s">
        <v>561</v>
      </c>
      <c r="J299" s="113">
        <v>400000</v>
      </c>
    </row>
    <row r="300" spans="1:10" ht="22.7" customHeight="1" x14ac:dyDescent="0.2">
      <c r="A300" s="112"/>
      <c r="B300" s="12"/>
      <c r="C300" s="12"/>
      <c r="D300" s="9" t="s">
        <v>562</v>
      </c>
      <c r="E300" s="3"/>
      <c r="F300" s="110">
        <v>1300</v>
      </c>
      <c r="G300" s="110">
        <v>0</v>
      </c>
      <c r="H300" s="110">
        <v>0</v>
      </c>
      <c r="I300" s="13"/>
      <c r="J300" s="111"/>
    </row>
    <row r="301" spans="1:10" ht="22.7" customHeight="1" x14ac:dyDescent="0.2">
      <c r="A301" s="112"/>
      <c r="B301" s="12"/>
      <c r="C301" s="12"/>
      <c r="D301" s="12"/>
      <c r="E301" s="13" t="s">
        <v>134</v>
      </c>
      <c r="F301" s="110">
        <v>1300</v>
      </c>
      <c r="G301" s="110">
        <v>0</v>
      </c>
      <c r="H301" s="110">
        <v>0</v>
      </c>
      <c r="I301" s="13" t="s">
        <v>563</v>
      </c>
      <c r="J301" s="113">
        <v>300000</v>
      </c>
    </row>
    <row r="302" spans="1:10" ht="22.7" customHeight="1" x14ac:dyDescent="0.2">
      <c r="A302" s="112"/>
      <c r="B302" s="12"/>
      <c r="C302" s="12"/>
      <c r="D302" s="12"/>
      <c r="E302" s="16"/>
      <c r="F302" s="114"/>
      <c r="G302" s="114"/>
      <c r="H302" s="114"/>
      <c r="I302" s="13" t="s">
        <v>564</v>
      </c>
      <c r="J302" s="113">
        <v>1000000</v>
      </c>
    </row>
    <row r="303" spans="1:10" ht="22.7" customHeight="1" x14ac:dyDescent="0.2">
      <c r="A303" s="9" t="s">
        <v>177</v>
      </c>
      <c r="B303" s="2"/>
      <c r="C303" s="2"/>
      <c r="D303" s="2"/>
      <c r="E303" s="3"/>
      <c r="F303" s="110">
        <v>44490</v>
      </c>
      <c r="G303" s="110">
        <v>61470</v>
      </c>
      <c r="H303" s="110">
        <v>-16980</v>
      </c>
      <c r="I303" s="13"/>
      <c r="J303" s="111"/>
    </row>
    <row r="304" spans="1:10" ht="22.7" customHeight="1" x14ac:dyDescent="0.2">
      <c r="A304" s="11"/>
      <c r="B304" s="9" t="s">
        <v>178</v>
      </c>
      <c r="C304" s="2"/>
      <c r="D304" s="2"/>
      <c r="E304" s="3"/>
      <c r="F304" s="110">
        <v>19440</v>
      </c>
      <c r="G304" s="110">
        <v>26400</v>
      </c>
      <c r="H304" s="110">
        <v>-6960</v>
      </c>
      <c r="I304" s="13"/>
      <c r="J304" s="111"/>
    </row>
    <row r="305" spans="1:10" ht="22.7" customHeight="1" x14ac:dyDescent="0.2">
      <c r="A305" s="112"/>
      <c r="B305" s="11"/>
      <c r="C305" s="9" t="s">
        <v>179</v>
      </c>
      <c r="D305" s="2"/>
      <c r="E305" s="3"/>
      <c r="F305" s="110">
        <v>19440</v>
      </c>
      <c r="G305" s="110">
        <v>26400</v>
      </c>
      <c r="H305" s="110">
        <v>-6960</v>
      </c>
      <c r="I305" s="13"/>
      <c r="J305" s="111"/>
    </row>
    <row r="306" spans="1:10" ht="22.7" customHeight="1" x14ac:dyDescent="0.2">
      <c r="A306" s="112"/>
      <c r="B306" s="12"/>
      <c r="C306" s="12"/>
      <c r="D306" s="9" t="s">
        <v>180</v>
      </c>
      <c r="E306" s="3"/>
      <c r="F306" s="110">
        <v>19440</v>
      </c>
      <c r="G306" s="110">
        <v>0</v>
      </c>
      <c r="H306" s="110">
        <v>0</v>
      </c>
      <c r="I306" s="13"/>
      <c r="J306" s="111"/>
    </row>
    <row r="307" spans="1:10" ht="22.7" customHeight="1" x14ac:dyDescent="0.2">
      <c r="A307" s="112"/>
      <c r="B307" s="12"/>
      <c r="C307" s="12"/>
      <c r="D307" s="12"/>
      <c r="E307" s="13" t="s">
        <v>181</v>
      </c>
      <c r="F307" s="110">
        <v>19440</v>
      </c>
      <c r="G307" s="110">
        <v>0</v>
      </c>
      <c r="H307" s="110">
        <v>0</v>
      </c>
      <c r="I307" s="13" t="s">
        <v>565</v>
      </c>
      <c r="J307" s="113">
        <v>10800000</v>
      </c>
    </row>
    <row r="308" spans="1:10" ht="2.1" customHeight="1" x14ac:dyDescent="0.2"/>
    <row r="309" spans="1:10" ht="25.15" customHeight="1" x14ac:dyDescent="0.2"/>
    <row r="310" spans="1:10" ht="2.1" customHeight="1" x14ac:dyDescent="0.2"/>
    <row r="311" spans="1:10" ht="5.85" customHeight="1" x14ac:dyDescent="0.2"/>
    <row r="312" spans="1:10" ht="17.100000000000001" customHeight="1" x14ac:dyDescent="0.2">
      <c r="A312" s="163" t="s">
        <v>188</v>
      </c>
      <c r="B312" s="163"/>
      <c r="C312" s="163"/>
      <c r="D312" s="163"/>
      <c r="E312" s="163"/>
      <c r="F312" s="163"/>
      <c r="G312" s="163"/>
      <c r="H312" s="163"/>
      <c r="I312" s="105" t="s">
        <v>62</v>
      </c>
      <c r="J312" s="108" t="s">
        <v>386</v>
      </c>
    </row>
    <row r="313" spans="1:10" ht="50.45" customHeight="1" x14ac:dyDescent="0.2"/>
    <row r="314" spans="1:10" ht="32.1" customHeight="1" x14ac:dyDescent="0.2">
      <c r="A314" s="148" t="s">
        <v>412</v>
      </c>
      <c r="B314" s="148"/>
      <c r="C314" s="148"/>
      <c r="D314" s="148"/>
      <c r="E314" s="148"/>
      <c r="F314" s="148"/>
      <c r="G314" s="148"/>
      <c r="H314" s="148"/>
      <c r="I314" s="148"/>
      <c r="J314" s="148"/>
    </row>
    <row r="315" spans="1:10" ht="10.5" customHeight="1" x14ac:dyDescent="0.2"/>
    <row r="316" spans="1:10" ht="17.100000000000001" customHeight="1" x14ac:dyDescent="0.2">
      <c r="A316" s="147" t="s">
        <v>32</v>
      </c>
      <c r="B316" s="147"/>
      <c r="C316" s="147"/>
      <c r="D316" s="147"/>
      <c r="E316" s="108" t="s">
        <v>5</v>
      </c>
      <c r="F316" s="163" t="s">
        <v>8</v>
      </c>
      <c r="G316" s="163"/>
      <c r="H316" s="163"/>
      <c r="I316" s="163"/>
      <c r="J316" s="163"/>
    </row>
    <row r="317" spans="1:10" ht="22.7" customHeight="1" x14ac:dyDescent="0.2">
      <c r="A317" s="162" t="s">
        <v>80</v>
      </c>
      <c r="B317" s="162"/>
      <c r="C317" s="162"/>
      <c r="D317" s="162"/>
      <c r="E317" s="162"/>
      <c r="F317" s="162" t="s">
        <v>3</v>
      </c>
      <c r="G317" s="166" t="s">
        <v>34</v>
      </c>
      <c r="H317" s="166" t="s">
        <v>81</v>
      </c>
      <c r="I317" s="162" t="s">
        <v>35</v>
      </c>
      <c r="J317" s="162"/>
    </row>
    <row r="318" spans="1:10" ht="22.7" customHeight="1" x14ac:dyDescent="0.2">
      <c r="A318" s="109" t="s">
        <v>82</v>
      </c>
      <c r="B318" s="109" t="s">
        <v>83</v>
      </c>
      <c r="C318" s="109" t="s">
        <v>84</v>
      </c>
      <c r="D318" s="109" t="s">
        <v>85</v>
      </c>
      <c r="E318" s="109" t="s">
        <v>39</v>
      </c>
      <c r="F318" s="162"/>
      <c r="G318" s="166"/>
      <c r="H318" s="166"/>
      <c r="I318" s="162"/>
      <c r="J318" s="162"/>
    </row>
    <row r="319" spans="1:10" ht="22.7" customHeight="1" x14ac:dyDescent="0.2">
      <c r="A319" s="112"/>
      <c r="B319" s="12"/>
      <c r="C319" s="12"/>
      <c r="D319" s="12"/>
      <c r="E319" s="16"/>
      <c r="F319" s="114"/>
      <c r="G319" s="114"/>
      <c r="H319" s="114"/>
      <c r="I319" s="13" t="s">
        <v>566</v>
      </c>
      <c r="J319" s="113">
        <v>8640000</v>
      </c>
    </row>
    <row r="320" spans="1:10" ht="22.7" customHeight="1" x14ac:dyDescent="0.2">
      <c r="A320" s="11"/>
      <c r="B320" s="9" t="s">
        <v>182</v>
      </c>
      <c r="C320" s="2"/>
      <c r="D320" s="2"/>
      <c r="E320" s="3"/>
      <c r="F320" s="110">
        <v>16550</v>
      </c>
      <c r="G320" s="110">
        <v>15110</v>
      </c>
      <c r="H320" s="110">
        <v>1440</v>
      </c>
      <c r="I320" s="13"/>
      <c r="J320" s="111"/>
    </row>
    <row r="321" spans="1:10" ht="22.7" customHeight="1" x14ac:dyDescent="0.2">
      <c r="A321" s="112"/>
      <c r="B321" s="11"/>
      <c r="C321" s="9" t="s">
        <v>183</v>
      </c>
      <c r="D321" s="2"/>
      <c r="E321" s="3"/>
      <c r="F321" s="110">
        <v>16550</v>
      </c>
      <c r="G321" s="110">
        <v>15110</v>
      </c>
      <c r="H321" s="110">
        <v>1440</v>
      </c>
      <c r="I321" s="13"/>
      <c r="J321" s="111"/>
    </row>
    <row r="322" spans="1:10" ht="22.7" customHeight="1" x14ac:dyDescent="0.2">
      <c r="A322" s="112"/>
      <c r="B322" s="12"/>
      <c r="C322" s="12"/>
      <c r="D322" s="9" t="s">
        <v>567</v>
      </c>
      <c r="E322" s="3"/>
      <c r="F322" s="110">
        <v>15200</v>
      </c>
      <c r="G322" s="110">
        <v>0</v>
      </c>
      <c r="H322" s="110">
        <v>0</v>
      </c>
      <c r="I322" s="13"/>
      <c r="J322" s="111"/>
    </row>
    <row r="323" spans="1:10" ht="22.7" customHeight="1" x14ac:dyDescent="0.2">
      <c r="A323" s="112"/>
      <c r="B323" s="12"/>
      <c r="C323" s="12"/>
      <c r="D323" s="12"/>
      <c r="E323" s="13" t="s">
        <v>122</v>
      </c>
      <c r="F323" s="110">
        <v>5600</v>
      </c>
      <c r="G323" s="110">
        <v>0</v>
      </c>
      <c r="H323" s="110">
        <v>0</v>
      </c>
      <c r="I323" s="13" t="s">
        <v>568</v>
      </c>
      <c r="J323" s="113">
        <v>1500000</v>
      </c>
    </row>
    <row r="324" spans="1:10" ht="22.7" customHeight="1" x14ac:dyDescent="0.2">
      <c r="A324" s="112"/>
      <c r="B324" s="12"/>
      <c r="C324" s="12"/>
      <c r="D324" s="12"/>
      <c r="E324" s="16"/>
      <c r="F324" s="114"/>
      <c r="G324" s="114"/>
      <c r="H324" s="114"/>
      <c r="I324" s="13" t="s">
        <v>569</v>
      </c>
      <c r="J324" s="113">
        <v>3000000</v>
      </c>
    </row>
    <row r="325" spans="1:10" ht="22.7" customHeight="1" x14ac:dyDescent="0.2">
      <c r="A325" s="112"/>
      <c r="B325" s="12"/>
      <c r="C325" s="12"/>
      <c r="D325" s="12"/>
      <c r="E325" s="16"/>
      <c r="F325" s="114"/>
      <c r="G325" s="114"/>
      <c r="H325" s="114"/>
      <c r="I325" s="13" t="s">
        <v>570</v>
      </c>
      <c r="J325" s="113">
        <v>1100000</v>
      </c>
    </row>
    <row r="326" spans="1:10" ht="22.7" customHeight="1" x14ac:dyDescent="0.2">
      <c r="A326" s="112"/>
      <c r="B326" s="12"/>
      <c r="C326" s="12"/>
      <c r="D326" s="12"/>
      <c r="E326" s="13" t="s">
        <v>184</v>
      </c>
      <c r="F326" s="110">
        <v>9600</v>
      </c>
      <c r="G326" s="110">
        <v>0</v>
      </c>
      <c r="H326" s="110">
        <v>0</v>
      </c>
      <c r="I326" s="13" t="s">
        <v>571</v>
      </c>
      <c r="J326" s="113">
        <v>9600000</v>
      </c>
    </row>
    <row r="327" spans="1:10" ht="22.7" customHeight="1" x14ac:dyDescent="0.2">
      <c r="A327" s="112"/>
      <c r="B327" s="12"/>
      <c r="C327" s="12"/>
      <c r="D327" s="9" t="s">
        <v>572</v>
      </c>
      <c r="E327" s="3"/>
      <c r="F327" s="110">
        <v>1350</v>
      </c>
      <c r="G327" s="110">
        <v>0</v>
      </c>
      <c r="H327" s="110">
        <v>0</v>
      </c>
      <c r="I327" s="13"/>
      <c r="J327" s="111"/>
    </row>
    <row r="328" spans="1:10" ht="22.7" customHeight="1" x14ac:dyDescent="0.2">
      <c r="A328" s="112"/>
      <c r="B328" s="12"/>
      <c r="C328" s="12"/>
      <c r="D328" s="12"/>
      <c r="E328" s="13" t="s">
        <v>122</v>
      </c>
      <c r="F328" s="110">
        <v>1350</v>
      </c>
      <c r="G328" s="110">
        <v>0</v>
      </c>
      <c r="H328" s="110">
        <v>0</v>
      </c>
      <c r="I328" s="13" t="s">
        <v>573</v>
      </c>
      <c r="J328" s="113">
        <v>1300000</v>
      </c>
    </row>
    <row r="329" spans="1:10" ht="22.7" customHeight="1" x14ac:dyDescent="0.2">
      <c r="A329" s="112"/>
      <c r="B329" s="12"/>
      <c r="C329" s="12"/>
      <c r="D329" s="12"/>
      <c r="E329" s="16"/>
      <c r="F329" s="114"/>
      <c r="G329" s="114"/>
      <c r="H329" s="114"/>
      <c r="I329" s="13" t="s">
        <v>574</v>
      </c>
      <c r="J329" s="113">
        <v>50000</v>
      </c>
    </row>
    <row r="330" spans="1:10" ht="22.7" customHeight="1" x14ac:dyDescent="0.2">
      <c r="A330" s="11"/>
      <c r="B330" s="9" t="s">
        <v>185</v>
      </c>
      <c r="C330" s="2"/>
      <c r="D330" s="2"/>
      <c r="E330" s="3"/>
      <c r="F330" s="110">
        <v>8500</v>
      </c>
      <c r="G330" s="110">
        <v>9300</v>
      </c>
      <c r="H330" s="110">
        <v>-800</v>
      </c>
      <c r="I330" s="13"/>
      <c r="J330" s="111"/>
    </row>
    <row r="331" spans="1:10" ht="22.7" customHeight="1" x14ac:dyDescent="0.2">
      <c r="A331" s="112"/>
      <c r="B331" s="11"/>
      <c r="C331" s="9" t="s">
        <v>186</v>
      </c>
      <c r="D331" s="2"/>
      <c r="E331" s="3"/>
      <c r="F331" s="110">
        <v>8500</v>
      </c>
      <c r="G331" s="110">
        <v>9300</v>
      </c>
      <c r="H331" s="110">
        <v>-800</v>
      </c>
      <c r="I331" s="13"/>
      <c r="J331" s="111"/>
    </row>
    <row r="332" spans="1:10" ht="22.7" customHeight="1" x14ac:dyDescent="0.2">
      <c r="A332" s="112"/>
      <c r="B332" s="12"/>
      <c r="C332" s="12"/>
      <c r="D332" s="9" t="s">
        <v>187</v>
      </c>
      <c r="E332" s="3"/>
      <c r="F332" s="110">
        <v>8500</v>
      </c>
      <c r="G332" s="110">
        <v>0</v>
      </c>
      <c r="H332" s="110">
        <v>0</v>
      </c>
      <c r="I332" s="13"/>
      <c r="J332" s="111"/>
    </row>
    <row r="333" spans="1:10" ht="22.7" customHeight="1" x14ac:dyDescent="0.2">
      <c r="A333" s="112"/>
      <c r="B333" s="12"/>
      <c r="C333" s="12"/>
      <c r="D333" s="12"/>
      <c r="E333" s="13" t="s">
        <v>122</v>
      </c>
      <c r="F333" s="110">
        <v>8500</v>
      </c>
      <c r="G333" s="110">
        <v>0</v>
      </c>
      <c r="H333" s="110">
        <v>0</v>
      </c>
      <c r="I333" s="13" t="s">
        <v>575</v>
      </c>
      <c r="J333" s="113">
        <v>4000000</v>
      </c>
    </row>
    <row r="334" spans="1:10" ht="22.7" customHeight="1" x14ac:dyDescent="0.2">
      <c r="A334" s="112"/>
      <c r="B334" s="12"/>
      <c r="C334" s="12"/>
      <c r="D334" s="12"/>
      <c r="E334" s="16"/>
      <c r="F334" s="114"/>
      <c r="G334" s="114"/>
      <c r="H334" s="114"/>
      <c r="I334" s="13" t="s">
        <v>576</v>
      </c>
      <c r="J334" s="113">
        <v>2000000</v>
      </c>
    </row>
    <row r="335" spans="1:10" ht="22.7" customHeight="1" x14ac:dyDescent="0.2">
      <c r="A335" s="112"/>
      <c r="B335" s="12"/>
      <c r="C335" s="12"/>
      <c r="D335" s="12"/>
      <c r="E335" s="16"/>
      <c r="F335" s="114"/>
      <c r="G335" s="114"/>
      <c r="H335" s="114"/>
      <c r="I335" s="13" t="s">
        <v>577</v>
      </c>
      <c r="J335" s="113">
        <v>500000</v>
      </c>
    </row>
    <row r="336" spans="1:10" ht="22.7" customHeight="1" x14ac:dyDescent="0.2">
      <c r="A336" s="112"/>
      <c r="B336" s="12"/>
      <c r="C336" s="12"/>
      <c r="D336" s="12"/>
      <c r="E336" s="16"/>
      <c r="F336" s="114"/>
      <c r="G336" s="114"/>
      <c r="H336" s="114"/>
      <c r="I336" s="13" t="s">
        <v>189</v>
      </c>
      <c r="J336" s="113">
        <v>500000</v>
      </c>
    </row>
    <row r="337" spans="1:10" ht="22.7" customHeight="1" x14ac:dyDescent="0.2">
      <c r="A337" s="112"/>
      <c r="B337" s="12"/>
      <c r="C337" s="12"/>
      <c r="D337" s="12"/>
      <c r="E337" s="16"/>
      <c r="F337" s="114"/>
      <c r="G337" s="114"/>
      <c r="H337" s="114"/>
      <c r="I337" s="13" t="s">
        <v>578</v>
      </c>
      <c r="J337" s="113">
        <v>1500000</v>
      </c>
    </row>
    <row r="338" spans="1:10" ht="22.7" customHeight="1" x14ac:dyDescent="0.2">
      <c r="A338" s="11"/>
      <c r="B338" s="9" t="s">
        <v>190</v>
      </c>
      <c r="C338" s="2"/>
      <c r="D338" s="2"/>
      <c r="E338" s="3"/>
      <c r="F338" s="110">
        <v>0</v>
      </c>
      <c r="G338" s="110">
        <v>10660</v>
      </c>
      <c r="H338" s="110">
        <v>-10660</v>
      </c>
      <c r="I338" s="13"/>
      <c r="J338" s="111"/>
    </row>
    <row r="339" spans="1:10" ht="22.7" customHeight="1" x14ac:dyDescent="0.2">
      <c r="A339" s="112"/>
      <c r="B339" s="11"/>
      <c r="C339" s="9" t="s">
        <v>191</v>
      </c>
      <c r="D339" s="2"/>
      <c r="E339" s="3"/>
      <c r="F339" s="110">
        <v>0</v>
      </c>
      <c r="G339" s="110">
        <v>10660</v>
      </c>
      <c r="H339" s="110">
        <v>-10660</v>
      </c>
      <c r="I339" s="13"/>
      <c r="J339" s="111"/>
    </row>
    <row r="340" spans="1:10" ht="22.7" customHeight="1" x14ac:dyDescent="0.2">
      <c r="A340" s="9" t="s">
        <v>192</v>
      </c>
      <c r="B340" s="2"/>
      <c r="C340" s="2"/>
      <c r="D340" s="2"/>
      <c r="E340" s="3"/>
      <c r="F340" s="110">
        <v>56500</v>
      </c>
      <c r="G340" s="110">
        <v>46100</v>
      </c>
      <c r="H340" s="110">
        <v>10400</v>
      </c>
      <c r="I340" s="13"/>
      <c r="J340" s="111"/>
    </row>
    <row r="341" spans="1:10" ht="22.7" customHeight="1" x14ac:dyDescent="0.2">
      <c r="A341" s="11"/>
      <c r="B341" s="9" t="s">
        <v>193</v>
      </c>
      <c r="C341" s="2"/>
      <c r="D341" s="2"/>
      <c r="E341" s="3"/>
      <c r="F341" s="110">
        <v>15300</v>
      </c>
      <c r="G341" s="110">
        <v>20100</v>
      </c>
      <c r="H341" s="110">
        <v>-4800</v>
      </c>
      <c r="I341" s="13"/>
      <c r="J341" s="111"/>
    </row>
    <row r="342" spans="1:10" ht="22.7" customHeight="1" x14ac:dyDescent="0.2">
      <c r="A342" s="112"/>
      <c r="B342" s="11"/>
      <c r="C342" s="9" t="s">
        <v>194</v>
      </c>
      <c r="D342" s="2"/>
      <c r="E342" s="3"/>
      <c r="F342" s="110">
        <v>15300</v>
      </c>
      <c r="G342" s="110">
        <v>20100</v>
      </c>
      <c r="H342" s="110">
        <v>-4800</v>
      </c>
      <c r="I342" s="13"/>
      <c r="J342" s="111"/>
    </row>
    <row r="343" spans="1:10" ht="22.7" customHeight="1" x14ac:dyDescent="0.2">
      <c r="A343" s="112"/>
      <c r="B343" s="12"/>
      <c r="C343" s="12"/>
      <c r="D343" s="9" t="s">
        <v>579</v>
      </c>
      <c r="E343" s="3"/>
      <c r="F343" s="110">
        <v>4200</v>
      </c>
      <c r="G343" s="110">
        <v>0</v>
      </c>
      <c r="H343" s="110">
        <v>0</v>
      </c>
      <c r="I343" s="13"/>
      <c r="J343" s="111"/>
    </row>
    <row r="344" spans="1:10" ht="22.7" customHeight="1" x14ac:dyDescent="0.2">
      <c r="A344" s="112"/>
      <c r="B344" s="12"/>
      <c r="C344" s="12"/>
      <c r="D344" s="12"/>
      <c r="E344" s="13" t="s">
        <v>122</v>
      </c>
      <c r="F344" s="110">
        <v>4200</v>
      </c>
      <c r="G344" s="110">
        <v>0</v>
      </c>
      <c r="H344" s="110">
        <v>0</v>
      </c>
      <c r="I344" s="13" t="s">
        <v>195</v>
      </c>
      <c r="J344" s="113">
        <v>1900000</v>
      </c>
    </row>
    <row r="345" spans="1:10" ht="22.7" customHeight="1" x14ac:dyDescent="0.2">
      <c r="A345" s="112"/>
      <c r="B345" s="12"/>
      <c r="C345" s="12"/>
      <c r="D345" s="12"/>
      <c r="E345" s="16"/>
      <c r="F345" s="114"/>
      <c r="G345" s="114"/>
      <c r="H345" s="114"/>
      <c r="I345" s="13" t="s">
        <v>580</v>
      </c>
      <c r="J345" s="113">
        <v>300000</v>
      </c>
    </row>
    <row r="346" spans="1:10" ht="22.7" customHeight="1" x14ac:dyDescent="0.2">
      <c r="A346" s="112"/>
      <c r="B346" s="12"/>
      <c r="C346" s="12"/>
      <c r="D346" s="12"/>
      <c r="E346" s="16"/>
      <c r="F346" s="114"/>
      <c r="G346" s="114"/>
      <c r="H346" s="114"/>
      <c r="I346" s="13" t="s">
        <v>197</v>
      </c>
      <c r="J346" s="113">
        <v>2000000</v>
      </c>
    </row>
    <row r="347" spans="1:10" ht="2.1" customHeight="1" x14ac:dyDescent="0.2"/>
    <row r="348" spans="1:10" ht="25.15" customHeight="1" x14ac:dyDescent="0.2"/>
    <row r="349" spans="1:10" ht="2.1" customHeight="1" x14ac:dyDescent="0.2"/>
    <row r="350" spans="1:10" ht="5.85" customHeight="1" x14ac:dyDescent="0.2"/>
    <row r="351" spans="1:10" ht="17.100000000000001" customHeight="1" x14ac:dyDescent="0.2">
      <c r="A351" s="163" t="s">
        <v>199</v>
      </c>
      <c r="B351" s="163"/>
      <c r="C351" s="163"/>
      <c r="D351" s="163"/>
      <c r="E351" s="163"/>
      <c r="F351" s="163"/>
      <c r="G351" s="163"/>
      <c r="H351" s="163"/>
      <c r="I351" s="105" t="s">
        <v>62</v>
      </c>
      <c r="J351" s="108" t="s">
        <v>386</v>
      </c>
    </row>
    <row r="352" spans="1:10" ht="50.45" customHeight="1" x14ac:dyDescent="0.2"/>
    <row r="353" spans="1:10" ht="32.1" customHeight="1" x14ac:dyDescent="0.2">
      <c r="A353" s="148" t="s">
        <v>412</v>
      </c>
      <c r="B353" s="148"/>
      <c r="C353" s="148"/>
      <c r="D353" s="148"/>
      <c r="E353" s="148"/>
      <c r="F353" s="148"/>
      <c r="G353" s="148"/>
      <c r="H353" s="148"/>
      <c r="I353" s="148"/>
      <c r="J353" s="148"/>
    </row>
    <row r="354" spans="1:10" ht="10.5" customHeight="1" x14ac:dyDescent="0.2"/>
    <row r="355" spans="1:10" ht="17.100000000000001" customHeight="1" x14ac:dyDescent="0.2">
      <c r="A355" s="147" t="s">
        <v>32</v>
      </c>
      <c r="B355" s="147"/>
      <c r="C355" s="147"/>
      <c r="D355" s="147"/>
      <c r="E355" s="108" t="s">
        <v>5</v>
      </c>
      <c r="F355" s="163" t="s">
        <v>8</v>
      </c>
      <c r="G355" s="163"/>
      <c r="H355" s="163"/>
      <c r="I355" s="163"/>
      <c r="J355" s="163"/>
    </row>
    <row r="356" spans="1:10" ht="22.7" customHeight="1" x14ac:dyDescent="0.2">
      <c r="A356" s="162" t="s">
        <v>80</v>
      </c>
      <c r="B356" s="162"/>
      <c r="C356" s="162"/>
      <c r="D356" s="162"/>
      <c r="E356" s="162"/>
      <c r="F356" s="162" t="s">
        <v>3</v>
      </c>
      <c r="G356" s="166" t="s">
        <v>34</v>
      </c>
      <c r="H356" s="166" t="s">
        <v>81</v>
      </c>
      <c r="I356" s="162" t="s">
        <v>35</v>
      </c>
      <c r="J356" s="162"/>
    </row>
    <row r="357" spans="1:10" ht="22.7" customHeight="1" x14ac:dyDescent="0.2">
      <c r="A357" s="109" t="s">
        <v>82</v>
      </c>
      <c r="B357" s="109" t="s">
        <v>83</v>
      </c>
      <c r="C357" s="109" t="s">
        <v>84</v>
      </c>
      <c r="D357" s="109" t="s">
        <v>85</v>
      </c>
      <c r="E357" s="109" t="s">
        <v>39</v>
      </c>
      <c r="F357" s="162"/>
      <c r="G357" s="166"/>
      <c r="H357" s="166"/>
      <c r="I357" s="162"/>
      <c r="J357" s="162"/>
    </row>
    <row r="358" spans="1:10" ht="22.7" customHeight="1" x14ac:dyDescent="0.2">
      <c r="A358" s="112"/>
      <c r="B358" s="12"/>
      <c r="C358" s="12"/>
      <c r="D358" s="9" t="s">
        <v>196</v>
      </c>
      <c r="E358" s="3"/>
      <c r="F358" s="110">
        <v>4000</v>
      </c>
      <c r="G358" s="110">
        <v>0</v>
      </c>
      <c r="H358" s="110">
        <v>0</v>
      </c>
      <c r="I358" s="13"/>
      <c r="J358" s="111"/>
    </row>
    <row r="359" spans="1:10" ht="22.7" customHeight="1" x14ac:dyDescent="0.2">
      <c r="A359" s="112"/>
      <c r="B359" s="12"/>
      <c r="C359" s="12"/>
      <c r="D359" s="12"/>
      <c r="E359" s="13" t="s">
        <v>122</v>
      </c>
      <c r="F359" s="110">
        <v>4000</v>
      </c>
      <c r="G359" s="110">
        <v>0</v>
      </c>
      <c r="H359" s="110">
        <v>0</v>
      </c>
      <c r="I359" s="13" t="s">
        <v>581</v>
      </c>
      <c r="J359" s="113">
        <v>2000000</v>
      </c>
    </row>
    <row r="360" spans="1:10" ht="22.7" customHeight="1" x14ac:dyDescent="0.2">
      <c r="A360" s="112"/>
      <c r="B360" s="12"/>
      <c r="C360" s="12"/>
      <c r="D360" s="12"/>
      <c r="E360" s="16"/>
      <c r="F360" s="114"/>
      <c r="G360" s="114"/>
      <c r="H360" s="114"/>
      <c r="I360" s="13" t="s">
        <v>198</v>
      </c>
      <c r="J360" s="113">
        <v>2000000</v>
      </c>
    </row>
    <row r="361" spans="1:10" ht="22.7" customHeight="1" x14ac:dyDescent="0.2">
      <c r="A361" s="112"/>
      <c r="B361" s="12"/>
      <c r="C361" s="12"/>
      <c r="D361" s="9" t="s">
        <v>582</v>
      </c>
      <c r="E361" s="3"/>
      <c r="F361" s="110">
        <v>500</v>
      </c>
      <c r="G361" s="110">
        <v>0</v>
      </c>
      <c r="H361" s="110">
        <v>0</v>
      </c>
      <c r="I361" s="13"/>
      <c r="J361" s="111"/>
    </row>
    <row r="362" spans="1:10" ht="22.7" customHeight="1" x14ac:dyDescent="0.2">
      <c r="A362" s="112"/>
      <c r="B362" s="12"/>
      <c r="C362" s="12"/>
      <c r="D362" s="12"/>
      <c r="E362" s="13" t="s">
        <v>168</v>
      </c>
      <c r="F362" s="110">
        <v>500</v>
      </c>
      <c r="G362" s="110">
        <v>0</v>
      </c>
      <c r="H362" s="110">
        <v>0</v>
      </c>
      <c r="I362" s="13" t="s">
        <v>583</v>
      </c>
      <c r="J362" s="113">
        <v>500000</v>
      </c>
    </row>
    <row r="363" spans="1:10" ht="22.7" customHeight="1" x14ac:dyDescent="0.2">
      <c r="A363" s="112"/>
      <c r="B363" s="12"/>
      <c r="C363" s="12"/>
      <c r="D363" s="9" t="s">
        <v>584</v>
      </c>
      <c r="E363" s="3"/>
      <c r="F363" s="110">
        <v>5500</v>
      </c>
      <c r="G363" s="110">
        <v>0</v>
      </c>
      <c r="H363" s="110">
        <v>0</v>
      </c>
      <c r="I363" s="13"/>
      <c r="J363" s="111"/>
    </row>
    <row r="364" spans="1:10" ht="22.7" customHeight="1" x14ac:dyDescent="0.2">
      <c r="A364" s="112"/>
      <c r="B364" s="12"/>
      <c r="C364" s="12"/>
      <c r="D364" s="12"/>
      <c r="E364" s="13" t="s">
        <v>181</v>
      </c>
      <c r="F364" s="110">
        <v>5500</v>
      </c>
      <c r="G364" s="110">
        <v>0</v>
      </c>
      <c r="H364" s="110">
        <v>0</v>
      </c>
      <c r="I364" s="13" t="s">
        <v>585</v>
      </c>
      <c r="J364" s="113">
        <v>5000000</v>
      </c>
    </row>
    <row r="365" spans="1:10" ht="22.7" customHeight="1" x14ac:dyDescent="0.2">
      <c r="A365" s="112"/>
      <c r="B365" s="12"/>
      <c r="C365" s="12"/>
      <c r="D365" s="12"/>
      <c r="E365" s="16"/>
      <c r="F365" s="114"/>
      <c r="G365" s="114"/>
      <c r="H365" s="114"/>
      <c r="I365" s="13" t="s">
        <v>586</v>
      </c>
      <c r="J365" s="113">
        <v>500000</v>
      </c>
    </row>
    <row r="366" spans="1:10" ht="22.7" customHeight="1" x14ac:dyDescent="0.2">
      <c r="A366" s="112"/>
      <c r="B366" s="12"/>
      <c r="C366" s="12"/>
      <c r="D366" s="9" t="s">
        <v>530</v>
      </c>
      <c r="E366" s="3"/>
      <c r="F366" s="110">
        <v>1000</v>
      </c>
      <c r="G366" s="110">
        <v>0</v>
      </c>
      <c r="H366" s="110">
        <v>0</v>
      </c>
      <c r="I366" s="13"/>
      <c r="J366" s="111"/>
    </row>
    <row r="367" spans="1:10" ht="22.7" customHeight="1" x14ac:dyDescent="0.2">
      <c r="A367" s="112"/>
      <c r="B367" s="12"/>
      <c r="C367" s="12"/>
      <c r="D367" s="12"/>
      <c r="E367" s="13" t="s">
        <v>122</v>
      </c>
      <c r="F367" s="110">
        <v>1000</v>
      </c>
      <c r="G367" s="110">
        <v>0</v>
      </c>
      <c r="H367" s="110">
        <v>0</v>
      </c>
      <c r="I367" s="13" t="s">
        <v>145</v>
      </c>
      <c r="J367" s="113">
        <v>1000000</v>
      </c>
    </row>
    <row r="368" spans="1:10" ht="22.7" customHeight="1" x14ac:dyDescent="0.2">
      <c r="A368" s="112"/>
      <c r="B368" s="12"/>
      <c r="C368" s="12"/>
      <c r="D368" s="9" t="s">
        <v>587</v>
      </c>
      <c r="E368" s="3"/>
      <c r="F368" s="110">
        <v>100</v>
      </c>
      <c r="G368" s="110">
        <v>0</v>
      </c>
      <c r="H368" s="110">
        <v>0</v>
      </c>
      <c r="I368" s="13"/>
      <c r="J368" s="111"/>
    </row>
    <row r="369" spans="1:10" ht="22.7" customHeight="1" x14ac:dyDescent="0.2">
      <c r="A369" s="112"/>
      <c r="B369" s="12"/>
      <c r="C369" s="12"/>
      <c r="D369" s="12"/>
      <c r="E369" s="13" t="s">
        <v>122</v>
      </c>
      <c r="F369" s="110">
        <v>100</v>
      </c>
      <c r="G369" s="110">
        <v>0</v>
      </c>
      <c r="H369" s="110">
        <v>0</v>
      </c>
      <c r="I369" s="13" t="s">
        <v>588</v>
      </c>
      <c r="J369" s="113">
        <v>100000</v>
      </c>
    </row>
    <row r="370" spans="1:10" ht="22.7" customHeight="1" x14ac:dyDescent="0.2">
      <c r="A370" s="11"/>
      <c r="B370" s="9" t="s">
        <v>200</v>
      </c>
      <c r="C370" s="2"/>
      <c r="D370" s="2"/>
      <c r="E370" s="3"/>
      <c r="F370" s="110">
        <v>9800</v>
      </c>
      <c r="G370" s="110">
        <v>10000</v>
      </c>
      <c r="H370" s="110">
        <v>-200</v>
      </c>
      <c r="I370" s="13"/>
      <c r="J370" s="111"/>
    </row>
    <row r="371" spans="1:10" ht="22.7" customHeight="1" x14ac:dyDescent="0.2">
      <c r="A371" s="112"/>
      <c r="B371" s="11"/>
      <c r="C371" s="9" t="s">
        <v>201</v>
      </c>
      <c r="D371" s="2"/>
      <c r="E371" s="3"/>
      <c r="F371" s="110">
        <v>1300</v>
      </c>
      <c r="G371" s="110">
        <v>1200</v>
      </c>
      <c r="H371" s="110">
        <v>100</v>
      </c>
      <c r="I371" s="13"/>
      <c r="J371" s="111"/>
    </row>
    <row r="372" spans="1:10" ht="22.7" customHeight="1" x14ac:dyDescent="0.2">
      <c r="A372" s="112"/>
      <c r="B372" s="12"/>
      <c r="C372" s="12"/>
      <c r="D372" s="9" t="s">
        <v>202</v>
      </c>
      <c r="E372" s="3"/>
      <c r="F372" s="110">
        <v>1300</v>
      </c>
      <c r="G372" s="110">
        <v>0</v>
      </c>
      <c r="H372" s="110">
        <v>0</v>
      </c>
      <c r="I372" s="13"/>
      <c r="J372" s="111"/>
    </row>
    <row r="373" spans="1:10" ht="22.7" customHeight="1" x14ac:dyDescent="0.2">
      <c r="A373" s="112"/>
      <c r="B373" s="12"/>
      <c r="C373" s="12"/>
      <c r="D373" s="12"/>
      <c r="E373" s="13" t="s">
        <v>134</v>
      </c>
      <c r="F373" s="110">
        <v>1300</v>
      </c>
      <c r="G373" s="110">
        <v>0</v>
      </c>
      <c r="H373" s="110">
        <v>0</v>
      </c>
      <c r="I373" s="13" t="s">
        <v>589</v>
      </c>
      <c r="J373" s="113">
        <v>1300000</v>
      </c>
    </row>
    <row r="374" spans="1:10" ht="22.7" customHeight="1" x14ac:dyDescent="0.2">
      <c r="A374" s="112"/>
      <c r="B374" s="11"/>
      <c r="C374" s="9" t="s">
        <v>203</v>
      </c>
      <c r="D374" s="2"/>
      <c r="E374" s="3"/>
      <c r="F374" s="110">
        <v>7700</v>
      </c>
      <c r="G374" s="110">
        <v>6200</v>
      </c>
      <c r="H374" s="110">
        <v>1500</v>
      </c>
      <c r="I374" s="13"/>
      <c r="J374" s="111"/>
    </row>
    <row r="375" spans="1:10" ht="22.7" customHeight="1" x14ac:dyDescent="0.2">
      <c r="A375" s="112"/>
      <c r="B375" s="12"/>
      <c r="C375" s="12"/>
      <c r="D375" s="9" t="s">
        <v>590</v>
      </c>
      <c r="E375" s="3"/>
      <c r="F375" s="110">
        <v>1500</v>
      </c>
      <c r="G375" s="110">
        <v>0</v>
      </c>
      <c r="H375" s="110">
        <v>0</v>
      </c>
      <c r="I375" s="13"/>
      <c r="J375" s="111"/>
    </row>
    <row r="376" spans="1:10" ht="22.7" customHeight="1" x14ac:dyDescent="0.2">
      <c r="A376" s="112"/>
      <c r="B376" s="12"/>
      <c r="C376" s="12"/>
      <c r="D376" s="12"/>
      <c r="E376" s="13" t="s">
        <v>168</v>
      </c>
      <c r="F376" s="110">
        <v>1500</v>
      </c>
      <c r="G376" s="110">
        <v>0</v>
      </c>
      <c r="H376" s="110">
        <v>0</v>
      </c>
      <c r="I376" s="13" t="s">
        <v>591</v>
      </c>
      <c r="J376" s="113">
        <v>1500000</v>
      </c>
    </row>
    <row r="377" spans="1:10" ht="22.7" customHeight="1" x14ac:dyDescent="0.2">
      <c r="A377" s="112"/>
      <c r="B377" s="12"/>
      <c r="C377" s="12"/>
      <c r="D377" s="9" t="s">
        <v>592</v>
      </c>
      <c r="E377" s="3"/>
      <c r="F377" s="110">
        <v>1000</v>
      </c>
      <c r="G377" s="110">
        <v>0</v>
      </c>
      <c r="H377" s="110">
        <v>0</v>
      </c>
      <c r="I377" s="13"/>
      <c r="J377" s="111"/>
    </row>
    <row r="378" spans="1:10" ht="22.7" customHeight="1" x14ac:dyDescent="0.2">
      <c r="A378" s="112"/>
      <c r="B378" s="12"/>
      <c r="C378" s="12"/>
      <c r="D378" s="12"/>
      <c r="E378" s="13" t="s">
        <v>181</v>
      </c>
      <c r="F378" s="110">
        <v>1000</v>
      </c>
      <c r="G378" s="110">
        <v>0</v>
      </c>
      <c r="H378" s="110">
        <v>0</v>
      </c>
      <c r="I378" s="13" t="s">
        <v>593</v>
      </c>
      <c r="J378" s="113">
        <v>1000000</v>
      </c>
    </row>
    <row r="379" spans="1:10" ht="22.7" customHeight="1" x14ac:dyDescent="0.2">
      <c r="A379" s="112"/>
      <c r="B379" s="12"/>
      <c r="C379" s="12"/>
      <c r="D379" s="9" t="s">
        <v>594</v>
      </c>
      <c r="E379" s="3"/>
      <c r="F379" s="110">
        <v>500</v>
      </c>
      <c r="G379" s="110">
        <v>0</v>
      </c>
      <c r="H379" s="110">
        <v>0</v>
      </c>
      <c r="I379" s="13"/>
      <c r="J379" s="111"/>
    </row>
    <row r="380" spans="1:10" ht="22.7" customHeight="1" x14ac:dyDescent="0.2">
      <c r="A380" s="112"/>
      <c r="B380" s="12"/>
      <c r="C380" s="12"/>
      <c r="D380" s="12"/>
      <c r="E380" s="13" t="s">
        <v>122</v>
      </c>
      <c r="F380" s="110">
        <v>500</v>
      </c>
      <c r="G380" s="110">
        <v>0</v>
      </c>
      <c r="H380" s="110">
        <v>0</v>
      </c>
      <c r="I380" s="13" t="s">
        <v>595</v>
      </c>
      <c r="J380" s="113">
        <v>500000</v>
      </c>
    </row>
    <row r="381" spans="1:10" ht="22.7" customHeight="1" x14ac:dyDescent="0.2">
      <c r="A381" s="112"/>
      <c r="B381" s="12"/>
      <c r="C381" s="12"/>
      <c r="D381" s="9" t="s">
        <v>596</v>
      </c>
      <c r="E381" s="3"/>
      <c r="F381" s="110">
        <v>1500</v>
      </c>
      <c r="G381" s="110">
        <v>0</v>
      </c>
      <c r="H381" s="110">
        <v>0</v>
      </c>
      <c r="I381" s="13"/>
      <c r="J381" s="111"/>
    </row>
    <row r="382" spans="1:10" ht="22.7" customHeight="1" x14ac:dyDescent="0.2">
      <c r="A382" s="112"/>
      <c r="B382" s="12"/>
      <c r="C382" s="12"/>
      <c r="D382" s="12"/>
      <c r="E382" s="13" t="s">
        <v>134</v>
      </c>
      <c r="F382" s="110">
        <v>1500</v>
      </c>
      <c r="G382" s="110">
        <v>0</v>
      </c>
      <c r="H382" s="110">
        <v>0</v>
      </c>
      <c r="I382" s="13" t="s">
        <v>597</v>
      </c>
      <c r="J382" s="113">
        <v>1500000</v>
      </c>
    </row>
    <row r="383" spans="1:10" ht="22.7" customHeight="1" x14ac:dyDescent="0.2">
      <c r="A383" s="112"/>
      <c r="B383" s="12"/>
      <c r="C383" s="12"/>
      <c r="D383" s="9" t="s">
        <v>598</v>
      </c>
      <c r="E383" s="3"/>
      <c r="F383" s="110">
        <v>3200</v>
      </c>
      <c r="G383" s="110">
        <v>0</v>
      </c>
      <c r="H383" s="110">
        <v>0</v>
      </c>
      <c r="I383" s="13"/>
      <c r="J383" s="111"/>
    </row>
    <row r="384" spans="1:10" ht="22.7" customHeight="1" x14ac:dyDescent="0.2">
      <c r="A384" s="112"/>
      <c r="B384" s="12"/>
      <c r="C384" s="12"/>
      <c r="D384" s="12"/>
      <c r="E384" s="13" t="s">
        <v>134</v>
      </c>
      <c r="F384" s="110">
        <v>3200</v>
      </c>
      <c r="G384" s="110">
        <v>0</v>
      </c>
      <c r="H384" s="110">
        <v>0</v>
      </c>
      <c r="I384" s="13" t="s">
        <v>599</v>
      </c>
      <c r="J384" s="113">
        <v>1600000</v>
      </c>
    </row>
    <row r="385" spans="1:10" ht="22.7" customHeight="1" x14ac:dyDescent="0.2">
      <c r="A385" s="112"/>
      <c r="B385" s="12"/>
      <c r="C385" s="12"/>
      <c r="D385" s="12"/>
      <c r="E385" s="16"/>
      <c r="F385" s="114"/>
      <c r="G385" s="114"/>
      <c r="H385" s="114"/>
      <c r="I385" s="13" t="s">
        <v>600</v>
      </c>
      <c r="J385" s="113">
        <v>1600000</v>
      </c>
    </row>
    <row r="386" spans="1:10" ht="2.1" customHeight="1" x14ac:dyDescent="0.2"/>
    <row r="387" spans="1:10" ht="25.15" customHeight="1" x14ac:dyDescent="0.2"/>
    <row r="388" spans="1:10" ht="2.1" customHeight="1" x14ac:dyDescent="0.2"/>
    <row r="389" spans="1:10" ht="5.85" customHeight="1" x14ac:dyDescent="0.2"/>
    <row r="390" spans="1:10" ht="17.100000000000001" customHeight="1" x14ac:dyDescent="0.2">
      <c r="A390" s="163" t="s">
        <v>212</v>
      </c>
      <c r="B390" s="163"/>
      <c r="C390" s="163"/>
      <c r="D390" s="163"/>
      <c r="E390" s="163"/>
      <c r="F390" s="163"/>
      <c r="G390" s="163"/>
      <c r="H390" s="163"/>
      <c r="I390" s="105" t="s">
        <v>62</v>
      </c>
      <c r="J390" s="108" t="s">
        <v>386</v>
      </c>
    </row>
    <row r="391" spans="1:10" ht="50.45" customHeight="1" x14ac:dyDescent="0.2"/>
    <row r="392" spans="1:10" ht="32.1" customHeight="1" x14ac:dyDescent="0.2">
      <c r="A392" s="148" t="s">
        <v>412</v>
      </c>
      <c r="B392" s="148"/>
      <c r="C392" s="148"/>
      <c r="D392" s="148"/>
      <c r="E392" s="148"/>
      <c r="F392" s="148"/>
      <c r="G392" s="148"/>
      <c r="H392" s="148"/>
      <c r="I392" s="148"/>
      <c r="J392" s="148"/>
    </row>
    <row r="393" spans="1:10" ht="10.5" customHeight="1" x14ac:dyDescent="0.2"/>
    <row r="394" spans="1:10" ht="17.100000000000001" customHeight="1" x14ac:dyDescent="0.2">
      <c r="A394" s="147" t="s">
        <v>32</v>
      </c>
      <c r="B394" s="147"/>
      <c r="C394" s="147"/>
      <c r="D394" s="147"/>
      <c r="E394" s="108" t="s">
        <v>5</v>
      </c>
      <c r="F394" s="163" t="s">
        <v>8</v>
      </c>
      <c r="G394" s="163"/>
      <c r="H394" s="163"/>
      <c r="I394" s="163"/>
      <c r="J394" s="163"/>
    </row>
    <row r="395" spans="1:10" ht="22.7" customHeight="1" x14ac:dyDescent="0.2">
      <c r="A395" s="162" t="s">
        <v>80</v>
      </c>
      <c r="B395" s="162"/>
      <c r="C395" s="162"/>
      <c r="D395" s="162"/>
      <c r="E395" s="162"/>
      <c r="F395" s="162" t="s">
        <v>3</v>
      </c>
      <c r="G395" s="166" t="s">
        <v>34</v>
      </c>
      <c r="H395" s="166" t="s">
        <v>81</v>
      </c>
      <c r="I395" s="162" t="s">
        <v>35</v>
      </c>
      <c r="J395" s="162"/>
    </row>
    <row r="396" spans="1:10" ht="22.7" customHeight="1" x14ac:dyDescent="0.2">
      <c r="A396" s="109" t="s">
        <v>82</v>
      </c>
      <c r="B396" s="109" t="s">
        <v>83</v>
      </c>
      <c r="C396" s="109" t="s">
        <v>84</v>
      </c>
      <c r="D396" s="109" t="s">
        <v>85</v>
      </c>
      <c r="E396" s="109" t="s">
        <v>39</v>
      </c>
      <c r="F396" s="162"/>
      <c r="G396" s="166"/>
      <c r="H396" s="166"/>
      <c r="I396" s="162"/>
      <c r="J396" s="162"/>
    </row>
    <row r="397" spans="1:10" ht="22.7" customHeight="1" x14ac:dyDescent="0.2">
      <c r="A397" s="112"/>
      <c r="B397" s="11"/>
      <c r="C397" s="9" t="s">
        <v>204</v>
      </c>
      <c r="D397" s="2"/>
      <c r="E397" s="3"/>
      <c r="F397" s="110">
        <v>800</v>
      </c>
      <c r="G397" s="110">
        <v>2600</v>
      </c>
      <c r="H397" s="110">
        <v>-1800</v>
      </c>
      <c r="I397" s="13"/>
      <c r="J397" s="111"/>
    </row>
    <row r="398" spans="1:10" ht="22.7" customHeight="1" x14ac:dyDescent="0.2">
      <c r="A398" s="112"/>
      <c r="B398" s="12"/>
      <c r="C398" s="12"/>
      <c r="D398" s="9" t="s">
        <v>601</v>
      </c>
      <c r="E398" s="3"/>
      <c r="F398" s="110">
        <v>800</v>
      </c>
      <c r="G398" s="110">
        <v>0</v>
      </c>
      <c r="H398" s="110">
        <v>0</v>
      </c>
      <c r="I398" s="13"/>
      <c r="J398" s="111"/>
    </row>
    <row r="399" spans="1:10" ht="22.7" customHeight="1" x14ac:dyDescent="0.2">
      <c r="A399" s="112"/>
      <c r="B399" s="12"/>
      <c r="C399" s="12"/>
      <c r="D399" s="12"/>
      <c r="E399" s="13" t="s">
        <v>122</v>
      </c>
      <c r="F399" s="110">
        <v>800</v>
      </c>
      <c r="G399" s="110">
        <v>0</v>
      </c>
      <c r="H399" s="110">
        <v>0</v>
      </c>
      <c r="I399" s="13" t="s">
        <v>602</v>
      </c>
      <c r="J399" s="113">
        <v>800000</v>
      </c>
    </row>
    <row r="400" spans="1:10" ht="22.7" customHeight="1" x14ac:dyDescent="0.2">
      <c r="A400" s="11"/>
      <c r="B400" s="9" t="s">
        <v>205</v>
      </c>
      <c r="C400" s="2"/>
      <c r="D400" s="2"/>
      <c r="E400" s="3"/>
      <c r="F400" s="110">
        <v>31400</v>
      </c>
      <c r="G400" s="110">
        <v>12000</v>
      </c>
      <c r="H400" s="110">
        <v>19400</v>
      </c>
      <c r="I400" s="13"/>
      <c r="J400" s="111"/>
    </row>
    <row r="401" spans="1:10" ht="22.7" customHeight="1" x14ac:dyDescent="0.2">
      <c r="A401" s="112"/>
      <c r="B401" s="11"/>
      <c r="C401" s="9" t="s">
        <v>206</v>
      </c>
      <c r="D401" s="2"/>
      <c r="E401" s="3"/>
      <c r="F401" s="110">
        <v>6500</v>
      </c>
      <c r="G401" s="110">
        <v>2000</v>
      </c>
      <c r="H401" s="110">
        <v>4500</v>
      </c>
      <c r="I401" s="13"/>
      <c r="J401" s="111"/>
    </row>
    <row r="402" spans="1:10" ht="22.7" customHeight="1" x14ac:dyDescent="0.2">
      <c r="A402" s="112"/>
      <c r="B402" s="12"/>
      <c r="C402" s="12"/>
      <c r="D402" s="9" t="s">
        <v>207</v>
      </c>
      <c r="E402" s="3"/>
      <c r="F402" s="110">
        <v>1000</v>
      </c>
      <c r="G402" s="110">
        <v>0</v>
      </c>
      <c r="H402" s="110">
        <v>0</v>
      </c>
      <c r="I402" s="13"/>
      <c r="J402" s="111"/>
    </row>
    <row r="403" spans="1:10" ht="22.7" customHeight="1" x14ac:dyDescent="0.2">
      <c r="A403" s="112"/>
      <c r="B403" s="12"/>
      <c r="C403" s="12"/>
      <c r="D403" s="12"/>
      <c r="E403" s="13" t="s">
        <v>168</v>
      </c>
      <c r="F403" s="110">
        <v>1000</v>
      </c>
      <c r="G403" s="110">
        <v>0</v>
      </c>
      <c r="H403" s="110">
        <v>0</v>
      </c>
      <c r="I403" s="13" t="s">
        <v>603</v>
      </c>
      <c r="J403" s="113">
        <v>1000000</v>
      </c>
    </row>
    <row r="404" spans="1:10" ht="22.7" customHeight="1" x14ac:dyDescent="0.2">
      <c r="A404" s="112"/>
      <c r="B404" s="12"/>
      <c r="C404" s="12"/>
      <c r="D404" s="9" t="s">
        <v>604</v>
      </c>
      <c r="E404" s="3"/>
      <c r="F404" s="110">
        <v>5500</v>
      </c>
      <c r="G404" s="110">
        <v>0</v>
      </c>
      <c r="H404" s="110">
        <v>0</v>
      </c>
      <c r="I404" s="13"/>
      <c r="J404" s="111"/>
    </row>
    <row r="405" spans="1:10" ht="22.7" customHeight="1" x14ac:dyDescent="0.2">
      <c r="A405" s="112"/>
      <c r="B405" s="12"/>
      <c r="C405" s="12"/>
      <c r="D405" s="12"/>
      <c r="E405" s="13" t="s">
        <v>168</v>
      </c>
      <c r="F405" s="110">
        <v>500</v>
      </c>
      <c r="G405" s="110">
        <v>0</v>
      </c>
      <c r="H405" s="110">
        <v>0</v>
      </c>
      <c r="I405" s="13" t="s">
        <v>605</v>
      </c>
      <c r="J405" s="113">
        <v>500000</v>
      </c>
    </row>
    <row r="406" spans="1:10" ht="22.7" customHeight="1" x14ac:dyDescent="0.2">
      <c r="A406" s="112"/>
      <c r="B406" s="12"/>
      <c r="C406" s="12"/>
      <c r="D406" s="12"/>
      <c r="E406" s="13" t="s">
        <v>507</v>
      </c>
      <c r="F406" s="110">
        <v>5000</v>
      </c>
      <c r="G406" s="110">
        <v>0</v>
      </c>
      <c r="H406" s="110">
        <v>0</v>
      </c>
      <c r="I406" s="13" t="s">
        <v>606</v>
      </c>
      <c r="J406" s="113">
        <v>5000000</v>
      </c>
    </row>
    <row r="407" spans="1:10" ht="22.7" customHeight="1" x14ac:dyDescent="0.2">
      <c r="A407" s="112"/>
      <c r="B407" s="11"/>
      <c r="C407" s="9" t="s">
        <v>208</v>
      </c>
      <c r="D407" s="2"/>
      <c r="E407" s="3"/>
      <c r="F407" s="110">
        <v>24900</v>
      </c>
      <c r="G407" s="110">
        <v>10000</v>
      </c>
      <c r="H407" s="110">
        <v>14900</v>
      </c>
      <c r="I407" s="13"/>
      <c r="J407" s="111"/>
    </row>
    <row r="408" spans="1:10" ht="22.7" customHeight="1" x14ac:dyDescent="0.2">
      <c r="A408" s="112"/>
      <c r="B408" s="12"/>
      <c r="C408" s="12"/>
      <c r="D408" s="9" t="s">
        <v>209</v>
      </c>
      <c r="E408" s="3"/>
      <c r="F408" s="110">
        <v>22400</v>
      </c>
      <c r="G408" s="110">
        <v>0</v>
      </c>
      <c r="H408" s="110">
        <v>0</v>
      </c>
      <c r="I408" s="13"/>
      <c r="J408" s="111"/>
    </row>
    <row r="409" spans="1:10" ht="22.7" customHeight="1" x14ac:dyDescent="0.2">
      <c r="A409" s="112"/>
      <c r="B409" s="12"/>
      <c r="C409" s="12"/>
      <c r="D409" s="12"/>
      <c r="E409" s="13" t="s">
        <v>168</v>
      </c>
      <c r="F409" s="110">
        <v>22400</v>
      </c>
      <c r="G409" s="110">
        <v>0</v>
      </c>
      <c r="H409" s="110">
        <v>0</v>
      </c>
      <c r="I409" s="13" t="s">
        <v>607</v>
      </c>
      <c r="J409" s="113">
        <v>14400000</v>
      </c>
    </row>
    <row r="410" spans="1:10" ht="22.7" customHeight="1" x14ac:dyDescent="0.2">
      <c r="A410" s="112"/>
      <c r="B410" s="12"/>
      <c r="C410" s="12"/>
      <c r="D410" s="12"/>
      <c r="E410" s="16"/>
      <c r="F410" s="114"/>
      <c r="G410" s="114"/>
      <c r="H410" s="114"/>
      <c r="I410" s="13" t="s">
        <v>210</v>
      </c>
      <c r="J410" s="113">
        <v>1000000</v>
      </c>
    </row>
    <row r="411" spans="1:10" ht="22.7" customHeight="1" x14ac:dyDescent="0.2">
      <c r="A411" s="112"/>
      <c r="B411" s="12"/>
      <c r="C411" s="12"/>
      <c r="D411" s="12"/>
      <c r="E411" s="16"/>
      <c r="F411" s="114"/>
      <c r="G411" s="114"/>
      <c r="H411" s="114"/>
      <c r="I411" s="13" t="s">
        <v>608</v>
      </c>
      <c r="J411" s="113">
        <v>7000000</v>
      </c>
    </row>
    <row r="412" spans="1:10" ht="22.7" customHeight="1" x14ac:dyDescent="0.2">
      <c r="A412" s="112"/>
      <c r="B412" s="12"/>
      <c r="C412" s="12"/>
      <c r="D412" s="9" t="s">
        <v>211</v>
      </c>
      <c r="E412" s="3"/>
      <c r="F412" s="110">
        <v>2500</v>
      </c>
      <c r="G412" s="110">
        <v>0</v>
      </c>
      <c r="H412" s="110">
        <v>0</v>
      </c>
      <c r="I412" s="13"/>
      <c r="J412" s="111"/>
    </row>
    <row r="413" spans="1:10" ht="22.7" customHeight="1" x14ac:dyDescent="0.2">
      <c r="A413" s="112"/>
      <c r="B413" s="12"/>
      <c r="C413" s="12"/>
      <c r="D413" s="12"/>
      <c r="E413" s="13" t="s">
        <v>168</v>
      </c>
      <c r="F413" s="110">
        <v>2500</v>
      </c>
      <c r="G413" s="110">
        <v>0</v>
      </c>
      <c r="H413" s="110">
        <v>0</v>
      </c>
      <c r="I413" s="13" t="s">
        <v>609</v>
      </c>
      <c r="J413" s="113">
        <v>2500000</v>
      </c>
    </row>
    <row r="414" spans="1:10" ht="22.7" customHeight="1" x14ac:dyDescent="0.2">
      <c r="A414" s="11"/>
      <c r="B414" s="9" t="s">
        <v>213</v>
      </c>
      <c r="C414" s="2"/>
      <c r="D414" s="2"/>
      <c r="E414" s="3"/>
      <c r="F414" s="110">
        <v>0</v>
      </c>
      <c r="G414" s="110">
        <v>4000</v>
      </c>
      <c r="H414" s="110">
        <v>-4000</v>
      </c>
      <c r="I414" s="13"/>
      <c r="J414" s="111"/>
    </row>
    <row r="415" spans="1:10" ht="22.7" customHeight="1" x14ac:dyDescent="0.2">
      <c r="A415" s="112"/>
      <c r="B415" s="11"/>
      <c r="C415" s="9" t="s">
        <v>214</v>
      </c>
      <c r="D415" s="2"/>
      <c r="E415" s="3"/>
      <c r="F415" s="110">
        <v>0</v>
      </c>
      <c r="G415" s="110">
        <v>4000</v>
      </c>
      <c r="H415" s="110">
        <v>-4000</v>
      </c>
      <c r="I415" s="13"/>
      <c r="J415" s="111"/>
    </row>
    <row r="416" spans="1:10" ht="22.7" customHeight="1" x14ac:dyDescent="0.2">
      <c r="A416" s="9" t="s">
        <v>215</v>
      </c>
      <c r="B416" s="2"/>
      <c r="C416" s="2"/>
      <c r="D416" s="2"/>
      <c r="E416" s="3"/>
      <c r="F416" s="110">
        <v>310211</v>
      </c>
      <c r="G416" s="110">
        <v>291446</v>
      </c>
      <c r="H416" s="110">
        <v>18765</v>
      </c>
      <c r="I416" s="13"/>
      <c r="J416" s="111"/>
    </row>
    <row r="417" spans="1:10" ht="22.7" customHeight="1" x14ac:dyDescent="0.2">
      <c r="A417" s="11"/>
      <c r="B417" s="9" t="s">
        <v>216</v>
      </c>
      <c r="C417" s="2"/>
      <c r="D417" s="2"/>
      <c r="E417" s="3"/>
      <c r="F417" s="110">
        <v>63155</v>
      </c>
      <c r="G417" s="110">
        <v>64329</v>
      </c>
      <c r="H417" s="110">
        <v>-1174</v>
      </c>
      <c r="I417" s="13"/>
      <c r="J417" s="111"/>
    </row>
    <row r="418" spans="1:10" ht="22.7" customHeight="1" x14ac:dyDescent="0.2">
      <c r="A418" s="112"/>
      <c r="B418" s="11"/>
      <c r="C418" s="9" t="s">
        <v>217</v>
      </c>
      <c r="D418" s="2"/>
      <c r="E418" s="3"/>
      <c r="F418" s="110">
        <v>8758</v>
      </c>
      <c r="G418" s="110">
        <v>8768</v>
      </c>
      <c r="H418" s="110">
        <v>-10</v>
      </c>
      <c r="I418" s="13"/>
      <c r="J418" s="111"/>
    </row>
    <row r="419" spans="1:10" ht="22.7" customHeight="1" x14ac:dyDescent="0.2">
      <c r="A419" s="112"/>
      <c r="B419" s="12"/>
      <c r="C419" s="12"/>
      <c r="D419" s="9" t="s">
        <v>610</v>
      </c>
      <c r="E419" s="3"/>
      <c r="F419" s="110">
        <v>6928</v>
      </c>
      <c r="G419" s="110">
        <v>0</v>
      </c>
      <c r="H419" s="110">
        <v>0</v>
      </c>
      <c r="I419" s="13"/>
      <c r="J419" s="111"/>
    </row>
    <row r="420" spans="1:10" ht="22.7" customHeight="1" x14ac:dyDescent="0.2">
      <c r="A420" s="112"/>
      <c r="B420" s="12"/>
      <c r="C420" s="12"/>
      <c r="D420" s="12"/>
      <c r="E420" s="13" t="s">
        <v>125</v>
      </c>
      <c r="F420" s="110">
        <v>3604</v>
      </c>
      <c r="G420" s="110">
        <v>0</v>
      </c>
      <c r="H420" s="110">
        <v>0</v>
      </c>
      <c r="I420" s="13" t="s">
        <v>611</v>
      </c>
      <c r="J420" s="113">
        <v>3604000</v>
      </c>
    </row>
    <row r="421" spans="1:10" ht="22.7" customHeight="1" x14ac:dyDescent="0.2">
      <c r="A421" s="112"/>
      <c r="B421" s="12"/>
      <c r="C421" s="12"/>
      <c r="D421" s="12"/>
      <c r="E421" s="13" t="s">
        <v>218</v>
      </c>
      <c r="F421" s="110">
        <v>3324</v>
      </c>
      <c r="G421" s="110">
        <v>0</v>
      </c>
      <c r="H421" s="110">
        <v>0</v>
      </c>
      <c r="I421" s="13" t="s">
        <v>612</v>
      </c>
      <c r="J421" s="113">
        <v>3324000</v>
      </c>
    </row>
    <row r="422" spans="1:10" ht="22.7" customHeight="1" x14ac:dyDescent="0.2">
      <c r="A422" s="112"/>
      <c r="B422" s="12"/>
      <c r="C422" s="12"/>
      <c r="D422" s="9" t="s">
        <v>613</v>
      </c>
      <c r="E422" s="3"/>
      <c r="F422" s="110">
        <v>1140</v>
      </c>
      <c r="G422" s="110">
        <v>0</v>
      </c>
      <c r="H422" s="110">
        <v>0</v>
      </c>
      <c r="I422" s="13"/>
      <c r="J422" s="111"/>
    </row>
    <row r="423" spans="1:10" ht="22.7" customHeight="1" x14ac:dyDescent="0.2">
      <c r="A423" s="112"/>
      <c r="B423" s="12"/>
      <c r="C423" s="12"/>
      <c r="D423" s="12"/>
      <c r="E423" s="13" t="s">
        <v>125</v>
      </c>
      <c r="F423" s="110">
        <v>1140</v>
      </c>
      <c r="G423" s="110">
        <v>0</v>
      </c>
      <c r="H423" s="110">
        <v>0</v>
      </c>
      <c r="I423" s="13" t="s">
        <v>614</v>
      </c>
      <c r="J423" s="113">
        <v>90000</v>
      </c>
    </row>
    <row r="424" spans="1:10" ht="22.7" customHeight="1" x14ac:dyDescent="0.2">
      <c r="A424" s="112"/>
      <c r="B424" s="12"/>
      <c r="C424" s="12"/>
      <c r="D424" s="12"/>
      <c r="E424" s="16"/>
      <c r="F424" s="114"/>
      <c r="G424" s="114"/>
      <c r="H424" s="114"/>
      <c r="I424" s="13" t="s">
        <v>615</v>
      </c>
      <c r="J424" s="113">
        <v>60000</v>
      </c>
    </row>
    <row r="425" spans="1:10" ht="2.1" customHeight="1" x14ac:dyDescent="0.2"/>
    <row r="426" spans="1:10" ht="25.15" customHeight="1" x14ac:dyDescent="0.2"/>
    <row r="427" spans="1:10" ht="2.1" customHeight="1" x14ac:dyDescent="0.2"/>
    <row r="428" spans="1:10" ht="5.85" customHeight="1" x14ac:dyDescent="0.2"/>
    <row r="429" spans="1:10" ht="17.100000000000001" customHeight="1" x14ac:dyDescent="0.2">
      <c r="A429" s="163" t="s">
        <v>221</v>
      </c>
      <c r="B429" s="163"/>
      <c r="C429" s="163"/>
      <c r="D429" s="163"/>
      <c r="E429" s="163"/>
      <c r="F429" s="163"/>
      <c r="G429" s="163"/>
      <c r="H429" s="163"/>
      <c r="I429" s="105" t="s">
        <v>62</v>
      </c>
      <c r="J429" s="108" t="s">
        <v>386</v>
      </c>
    </row>
    <row r="430" spans="1:10" ht="50.45" customHeight="1" x14ac:dyDescent="0.2"/>
    <row r="431" spans="1:10" ht="32.1" customHeight="1" x14ac:dyDescent="0.2">
      <c r="A431" s="148" t="s">
        <v>412</v>
      </c>
      <c r="B431" s="148"/>
      <c r="C431" s="148"/>
      <c r="D431" s="148"/>
      <c r="E431" s="148"/>
      <c r="F431" s="148"/>
      <c r="G431" s="148"/>
      <c r="H431" s="148"/>
      <c r="I431" s="148"/>
      <c r="J431" s="148"/>
    </row>
    <row r="432" spans="1:10" ht="10.5" customHeight="1" x14ac:dyDescent="0.2"/>
    <row r="433" spans="1:10" ht="17.100000000000001" customHeight="1" x14ac:dyDescent="0.2">
      <c r="A433" s="147" t="s">
        <v>32</v>
      </c>
      <c r="B433" s="147"/>
      <c r="C433" s="147"/>
      <c r="D433" s="147"/>
      <c r="E433" s="108" t="s">
        <v>5</v>
      </c>
      <c r="F433" s="163" t="s">
        <v>8</v>
      </c>
      <c r="G433" s="163"/>
      <c r="H433" s="163"/>
      <c r="I433" s="163"/>
      <c r="J433" s="163"/>
    </row>
    <row r="434" spans="1:10" ht="22.7" customHeight="1" x14ac:dyDescent="0.2">
      <c r="A434" s="162" t="s">
        <v>80</v>
      </c>
      <c r="B434" s="162"/>
      <c r="C434" s="162"/>
      <c r="D434" s="162"/>
      <c r="E434" s="162"/>
      <c r="F434" s="162" t="s">
        <v>3</v>
      </c>
      <c r="G434" s="166" t="s">
        <v>34</v>
      </c>
      <c r="H434" s="166" t="s">
        <v>81</v>
      </c>
      <c r="I434" s="162" t="s">
        <v>35</v>
      </c>
      <c r="J434" s="162"/>
    </row>
    <row r="435" spans="1:10" ht="22.7" customHeight="1" x14ac:dyDescent="0.2">
      <c r="A435" s="109" t="s">
        <v>82</v>
      </c>
      <c r="B435" s="109" t="s">
        <v>83</v>
      </c>
      <c r="C435" s="109" t="s">
        <v>84</v>
      </c>
      <c r="D435" s="109" t="s">
        <v>85</v>
      </c>
      <c r="E435" s="109" t="s">
        <v>39</v>
      </c>
      <c r="F435" s="162"/>
      <c r="G435" s="166"/>
      <c r="H435" s="166"/>
      <c r="I435" s="162"/>
      <c r="J435" s="162"/>
    </row>
    <row r="436" spans="1:10" ht="22.7" customHeight="1" x14ac:dyDescent="0.2">
      <c r="A436" s="112"/>
      <c r="B436" s="12"/>
      <c r="C436" s="12"/>
      <c r="D436" s="12"/>
      <c r="E436" s="16"/>
      <c r="F436" s="114"/>
      <c r="G436" s="114"/>
      <c r="H436" s="114"/>
      <c r="I436" s="13" t="s">
        <v>616</v>
      </c>
      <c r="J436" s="113">
        <v>60000</v>
      </c>
    </row>
    <row r="437" spans="1:10" ht="22.7" customHeight="1" x14ac:dyDescent="0.2">
      <c r="A437" s="112"/>
      <c r="B437" s="12"/>
      <c r="C437" s="12"/>
      <c r="D437" s="12"/>
      <c r="E437" s="16"/>
      <c r="F437" s="114"/>
      <c r="G437" s="114"/>
      <c r="H437" s="114"/>
      <c r="I437" s="13" t="s">
        <v>617</v>
      </c>
      <c r="J437" s="113">
        <v>180000</v>
      </c>
    </row>
    <row r="438" spans="1:10" ht="22.7" customHeight="1" x14ac:dyDescent="0.2">
      <c r="A438" s="112"/>
      <c r="B438" s="12"/>
      <c r="C438" s="12"/>
      <c r="D438" s="12"/>
      <c r="E438" s="16"/>
      <c r="F438" s="114"/>
      <c r="G438" s="114"/>
      <c r="H438" s="114"/>
      <c r="I438" s="13" t="s">
        <v>618</v>
      </c>
      <c r="J438" s="113">
        <v>120000</v>
      </c>
    </row>
    <row r="439" spans="1:10" ht="22.7" customHeight="1" x14ac:dyDescent="0.2">
      <c r="A439" s="112"/>
      <c r="B439" s="12"/>
      <c r="C439" s="12"/>
      <c r="D439" s="12"/>
      <c r="E439" s="16"/>
      <c r="F439" s="114"/>
      <c r="G439" s="114"/>
      <c r="H439" s="114"/>
      <c r="I439" s="13" t="s">
        <v>619</v>
      </c>
      <c r="J439" s="113">
        <v>240000</v>
      </c>
    </row>
    <row r="440" spans="1:10" ht="22.7" customHeight="1" x14ac:dyDescent="0.2">
      <c r="A440" s="112"/>
      <c r="B440" s="12"/>
      <c r="C440" s="12"/>
      <c r="D440" s="12"/>
      <c r="E440" s="16"/>
      <c r="F440" s="114"/>
      <c r="G440" s="114"/>
      <c r="H440" s="114"/>
      <c r="I440" s="13" t="s">
        <v>620</v>
      </c>
      <c r="J440" s="113">
        <v>120000</v>
      </c>
    </row>
    <row r="441" spans="1:10" ht="22.7" customHeight="1" x14ac:dyDescent="0.2">
      <c r="A441" s="112"/>
      <c r="B441" s="12"/>
      <c r="C441" s="12"/>
      <c r="D441" s="12"/>
      <c r="E441" s="16"/>
      <c r="F441" s="114"/>
      <c r="G441" s="114"/>
      <c r="H441" s="114"/>
      <c r="I441" s="13" t="s">
        <v>621</v>
      </c>
      <c r="J441" s="113">
        <v>60000</v>
      </c>
    </row>
    <row r="442" spans="1:10" ht="22.7" customHeight="1" x14ac:dyDescent="0.2">
      <c r="A442" s="112"/>
      <c r="B442" s="12"/>
      <c r="C442" s="12"/>
      <c r="D442" s="12"/>
      <c r="E442" s="16"/>
      <c r="F442" s="114"/>
      <c r="G442" s="114"/>
      <c r="H442" s="114"/>
      <c r="I442" s="13" t="s">
        <v>622</v>
      </c>
      <c r="J442" s="113">
        <v>90000</v>
      </c>
    </row>
    <row r="443" spans="1:10" ht="22.7" customHeight="1" x14ac:dyDescent="0.2">
      <c r="A443" s="112"/>
      <c r="B443" s="12"/>
      <c r="C443" s="12"/>
      <c r="D443" s="12"/>
      <c r="E443" s="16"/>
      <c r="F443" s="114"/>
      <c r="G443" s="114"/>
      <c r="H443" s="114"/>
      <c r="I443" s="13" t="s">
        <v>623</v>
      </c>
      <c r="J443" s="113">
        <v>120000</v>
      </c>
    </row>
    <row r="444" spans="1:10" ht="22.7" customHeight="1" x14ac:dyDescent="0.2">
      <c r="A444" s="112"/>
      <c r="B444" s="12"/>
      <c r="C444" s="12"/>
      <c r="D444" s="9" t="s">
        <v>624</v>
      </c>
      <c r="E444" s="3"/>
      <c r="F444" s="110">
        <v>690</v>
      </c>
      <c r="G444" s="110">
        <v>0</v>
      </c>
      <c r="H444" s="110">
        <v>0</v>
      </c>
      <c r="I444" s="13"/>
      <c r="J444" s="111"/>
    </row>
    <row r="445" spans="1:10" ht="22.7" customHeight="1" x14ac:dyDescent="0.2">
      <c r="A445" s="112"/>
      <c r="B445" s="12"/>
      <c r="C445" s="12"/>
      <c r="D445" s="12"/>
      <c r="E445" s="13" t="s">
        <v>125</v>
      </c>
      <c r="F445" s="110">
        <v>690</v>
      </c>
      <c r="G445" s="110">
        <v>0</v>
      </c>
      <c r="H445" s="110">
        <v>0</v>
      </c>
      <c r="I445" s="13" t="s">
        <v>625</v>
      </c>
      <c r="J445" s="113">
        <v>240000</v>
      </c>
    </row>
    <row r="446" spans="1:10" ht="22.7" customHeight="1" x14ac:dyDescent="0.2">
      <c r="A446" s="112"/>
      <c r="B446" s="12"/>
      <c r="C446" s="12"/>
      <c r="D446" s="12"/>
      <c r="E446" s="16"/>
      <c r="F446" s="114"/>
      <c r="G446" s="114"/>
      <c r="H446" s="114"/>
      <c r="I446" s="13" t="s">
        <v>626</v>
      </c>
      <c r="J446" s="113">
        <v>210000</v>
      </c>
    </row>
    <row r="447" spans="1:10" ht="22.7" customHeight="1" x14ac:dyDescent="0.2">
      <c r="A447" s="112"/>
      <c r="B447" s="12"/>
      <c r="C447" s="12"/>
      <c r="D447" s="12"/>
      <c r="E447" s="16"/>
      <c r="F447" s="114"/>
      <c r="G447" s="114"/>
      <c r="H447" s="114"/>
      <c r="I447" s="13" t="s">
        <v>627</v>
      </c>
      <c r="J447" s="113">
        <v>240000</v>
      </c>
    </row>
    <row r="448" spans="1:10" ht="22.7" customHeight="1" x14ac:dyDescent="0.2">
      <c r="A448" s="112"/>
      <c r="B448" s="11"/>
      <c r="C448" s="9" t="s">
        <v>219</v>
      </c>
      <c r="D448" s="2"/>
      <c r="E448" s="3"/>
      <c r="F448" s="110">
        <v>54397</v>
      </c>
      <c r="G448" s="110">
        <v>55561</v>
      </c>
      <c r="H448" s="110">
        <v>-1164</v>
      </c>
      <c r="I448" s="13"/>
      <c r="J448" s="111"/>
    </row>
    <row r="449" spans="1:10" ht="22.7" customHeight="1" x14ac:dyDescent="0.2">
      <c r="A449" s="112"/>
      <c r="B449" s="12"/>
      <c r="C449" s="12"/>
      <c r="D449" s="9" t="s">
        <v>220</v>
      </c>
      <c r="E449" s="3"/>
      <c r="F449" s="110">
        <v>54397</v>
      </c>
      <c r="G449" s="110">
        <v>0</v>
      </c>
      <c r="H449" s="110">
        <v>0</v>
      </c>
      <c r="I449" s="13"/>
      <c r="J449" s="111"/>
    </row>
    <row r="450" spans="1:10" ht="22.7" customHeight="1" x14ac:dyDescent="0.2">
      <c r="A450" s="112"/>
      <c r="B450" s="12"/>
      <c r="C450" s="12"/>
      <c r="D450" s="12"/>
      <c r="E450" s="13" t="s">
        <v>222</v>
      </c>
      <c r="F450" s="110">
        <v>48878</v>
      </c>
      <c r="G450" s="110">
        <v>0</v>
      </c>
      <c r="H450" s="110">
        <v>0</v>
      </c>
      <c r="I450" s="13" t="s">
        <v>223</v>
      </c>
      <c r="J450" s="113">
        <v>39786000</v>
      </c>
    </row>
    <row r="451" spans="1:10" ht="22.7" customHeight="1" x14ac:dyDescent="0.2">
      <c r="A451" s="112"/>
      <c r="B451" s="12"/>
      <c r="C451" s="12"/>
      <c r="D451" s="12"/>
      <c r="E451" s="16"/>
      <c r="F451" s="114"/>
      <c r="G451" s="114"/>
      <c r="H451" s="114"/>
      <c r="I451" s="13" t="s">
        <v>628</v>
      </c>
      <c r="J451" s="113">
        <v>1100000</v>
      </c>
    </row>
    <row r="452" spans="1:10" ht="22.7" customHeight="1" x14ac:dyDescent="0.2">
      <c r="A452" s="112"/>
      <c r="B452" s="12"/>
      <c r="C452" s="12"/>
      <c r="D452" s="12"/>
      <c r="E452" s="16"/>
      <c r="F452" s="114"/>
      <c r="G452" s="114"/>
      <c r="H452" s="114"/>
      <c r="I452" s="13" t="s">
        <v>629</v>
      </c>
      <c r="J452" s="113">
        <v>5400000</v>
      </c>
    </row>
    <row r="453" spans="1:10" ht="22.7" customHeight="1" x14ac:dyDescent="0.2">
      <c r="A453" s="112"/>
      <c r="B453" s="12"/>
      <c r="C453" s="12"/>
      <c r="D453" s="12"/>
      <c r="E453" s="16"/>
      <c r="F453" s="114"/>
      <c r="G453" s="114"/>
      <c r="H453" s="114"/>
      <c r="I453" s="13" t="s">
        <v>630</v>
      </c>
      <c r="J453" s="113">
        <v>2592000</v>
      </c>
    </row>
    <row r="454" spans="1:10" ht="22.7" customHeight="1" x14ac:dyDescent="0.2">
      <c r="A454" s="112"/>
      <c r="B454" s="12"/>
      <c r="C454" s="12"/>
      <c r="D454" s="12"/>
      <c r="E454" s="13" t="s">
        <v>224</v>
      </c>
      <c r="F454" s="110">
        <v>5519</v>
      </c>
      <c r="G454" s="110">
        <v>0</v>
      </c>
      <c r="H454" s="110">
        <v>0</v>
      </c>
      <c r="I454" s="13" t="s">
        <v>631</v>
      </c>
      <c r="J454" s="113">
        <v>2367000</v>
      </c>
    </row>
    <row r="455" spans="1:10" ht="22.7" customHeight="1" x14ac:dyDescent="0.2">
      <c r="A455" s="112"/>
      <c r="B455" s="12"/>
      <c r="C455" s="12"/>
      <c r="D455" s="12"/>
      <c r="E455" s="16"/>
      <c r="F455" s="114"/>
      <c r="G455" s="114"/>
      <c r="H455" s="114"/>
      <c r="I455" s="13" t="s">
        <v>632</v>
      </c>
      <c r="J455" s="113">
        <v>1800000</v>
      </c>
    </row>
    <row r="456" spans="1:10" ht="22.7" customHeight="1" x14ac:dyDescent="0.2">
      <c r="A456" s="112"/>
      <c r="B456" s="12"/>
      <c r="C456" s="12"/>
      <c r="D456" s="12"/>
      <c r="E456" s="16"/>
      <c r="F456" s="114"/>
      <c r="G456" s="114"/>
      <c r="H456" s="114"/>
      <c r="I456" s="13" t="s">
        <v>633</v>
      </c>
      <c r="J456" s="113">
        <v>817000</v>
      </c>
    </row>
    <row r="457" spans="1:10" ht="22.7" customHeight="1" x14ac:dyDescent="0.2">
      <c r="A457" s="112"/>
      <c r="B457" s="12"/>
      <c r="C457" s="12"/>
      <c r="D457" s="12"/>
      <c r="E457" s="16"/>
      <c r="F457" s="114"/>
      <c r="G457" s="114"/>
      <c r="H457" s="114"/>
      <c r="I457" s="13" t="s">
        <v>634</v>
      </c>
      <c r="J457" s="113">
        <v>535000</v>
      </c>
    </row>
    <row r="458" spans="1:10" ht="22.7" customHeight="1" x14ac:dyDescent="0.2">
      <c r="A458" s="11"/>
      <c r="B458" s="9" t="s">
        <v>225</v>
      </c>
      <c r="C458" s="2"/>
      <c r="D458" s="2"/>
      <c r="E458" s="3"/>
      <c r="F458" s="110">
        <v>243056</v>
      </c>
      <c r="G458" s="110">
        <v>225107</v>
      </c>
      <c r="H458" s="110">
        <v>17949</v>
      </c>
      <c r="I458" s="13"/>
      <c r="J458" s="111"/>
    </row>
    <row r="459" spans="1:10" ht="22.7" customHeight="1" x14ac:dyDescent="0.2">
      <c r="A459" s="112"/>
      <c r="B459" s="11"/>
      <c r="C459" s="9" t="s">
        <v>226</v>
      </c>
      <c r="D459" s="2"/>
      <c r="E459" s="3"/>
      <c r="F459" s="110">
        <v>243056</v>
      </c>
      <c r="G459" s="110">
        <v>225107</v>
      </c>
      <c r="H459" s="110">
        <v>17949</v>
      </c>
      <c r="I459" s="13"/>
      <c r="J459" s="111"/>
    </row>
    <row r="460" spans="1:10" ht="22.7" customHeight="1" x14ac:dyDescent="0.2">
      <c r="A460" s="112"/>
      <c r="B460" s="12"/>
      <c r="C460" s="12"/>
      <c r="D460" s="9" t="s">
        <v>227</v>
      </c>
      <c r="E460" s="3"/>
      <c r="F460" s="110">
        <v>60332</v>
      </c>
      <c r="G460" s="110">
        <v>0</v>
      </c>
      <c r="H460" s="110">
        <v>0</v>
      </c>
      <c r="I460" s="13"/>
      <c r="J460" s="111"/>
    </row>
    <row r="461" spans="1:10" ht="22.7" customHeight="1" x14ac:dyDescent="0.2">
      <c r="A461" s="112"/>
      <c r="B461" s="12"/>
      <c r="C461" s="12"/>
      <c r="D461" s="12"/>
      <c r="E461" s="13" t="s">
        <v>228</v>
      </c>
      <c r="F461" s="110">
        <v>46702</v>
      </c>
      <c r="G461" s="110">
        <v>0</v>
      </c>
      <c r="H461" s="110">
        <v>0</v>
      </c>
      <c r="I461" s="13" t="s">
        <v>635</v>
      </c>
      <c r="J461" s="113">
        <v>46702000</v>
      </c>
    </row>
    <row r="462" spans="1:10" ht="22.7" customHeight="1" x14ac:dyDescent="0.2">
      <c r="A462" s="112"/>
      <c r="B462" s="12"/>
      <c r="C462" s="12"/>
      <c r="D462" s="12"/>
      <c r="E462" s="13" t="s">
        <v>229</v>
      </c>
      <c r="F462" s="110">
        <v>8500</v>
      </c>
      <c r="G462" s="110">
        <v>0</v>
      </c>
      <c r="H462" s="110">
        <v>0</v>
      </c>
      <c r="I462" s="13" t="s">
        <v>636</v>
      </c>
      <c r="J462" s="113">
        <v>8500000</v>
      </c>
    </row>
    <row r="463" spans="1:10" ht="22.7" customHeight="1" x14ac:dyDescent="0.2">
      <c r="A463" s="112"/>
      <c r="B463" s="12"/>
      <c r="C463" s="12"/>
      <c r="D463" s="12"/>
      <c r="E463" s="13" t="s">
        <v>230</v>
      </c>
      <c r="F463" s="110">
        <v>5130</v>
      </c>
      <c r="G463" s="110">
        <v>0</v>
      </c>
      <c r="H463" s="110">
        <v>0</v>
      </c>
      <c r="I463" s="13" t="s">
        <v>231</v>
      </c>
      <c r="J463" s="113">
        <v>360000</v>
      </c>
    </row>
    <row r="464" spans="1:10" ht="2.1" customHeight="1" x14ac:dyDescent="0.2"/>
    <row r="465" spans="1:10" ht="25.15" customHeight="1" x14ac:dyDescent="0.2"/>
    <row r="466" spans="1:10" ht="2.1" customHeight="1" x14ac:dyDescent="0.2"/>
    <row r="467" spans="1:10" ht="5.85" customHeight="1" x14ac:dyDescent="0.2"/>
    <row r="468" spans="1:10" ht="17.100000000000001" customHeight="1" x14ac:dyDescent="0.2">
      <c r="A468" s="163" t="s">
        <v>234</v>
      </c>
      <c r="B468" s="163"/>
      <c r="C468" s="163"/>
      <c r="D468" s="163"/>
      <c r="E468" s="163"/>
      <c r="F468" s="163"/>
      <c r="G468" s="163"/>
      <c r="H468" s="163"/>
      <c r="I468" s="105" t="s">
        <v>62</v>
      </c>
      <c r="J468" s="108" t="s">
        <v>386</v>
      </c>
    </row>
    <row r="469" spans="1:10" ht="50.45" customHeight="1" x14ac:dyDescent="0.2"/>
    <row r="470" spans="1:10" ht="32.1" customHeight="1" x14ac:dyDescent="0.2">
      <c r="A470" s="148" t="s">
        <v>412</v>
      </c>
      <c r="B470" s="148"/>
      <c r="C470" s="148"/>
      <c r="D470" s="148"/>
      <c r="E470" s="148"/>
      <c r="F470" s="148"/>
      <c r="G470" s="148"/>
      <c r="H470" s="148"/>
      <c r="I470" s="148"/>
      <c r="J470" s="148"/>
    </row>
    <row r="471" spans="1:10" ht="10.5" customHeight="1" x14ac:dyDescent="0.2"/>
    <row r="472" spans="1:10" ht="17.100000000000001" customHeight="1" x14ac:dyDescent="0.2">
      <c r="A472" s="147" t="s">
        <v>32</v>
      </c>
      <c r="B472" s="147"/>
      <c r="C472" s="147"/>
      <c r="D472" s="147"/>
      <c r="E472" s="108" t="s">
        <v>5</v>
      </c>
      <c r="F472" s="163" t="s">
        <v>8</v>
      </c>
      <c r="G472" s="163"/>
      <c r="H472" s="163"/>
      <c r="I472" s="163"/>
      <c r="J472" s="163"/>
    </row>
    <row r="473" spans="1:10" ht="22.7" customHeight="1" x14ac:dyDescent="0.2">
      <c r="A473" s="162" t="s">
        <v>80</v>
      </c>
      <c r="B473" s="162"/>
      <c r="C473" s="162"/>
      <c r="D473" s="162"/>
      <c r="E473" s="162"/>
      <c r="F473" s="162" t="s">
        <v>3</v>
      </c>
      <c r="G473" s="166" t="s">
        <v>34</v>
      </c>
      <c r="H473" s="166" t="s">
        <v>81</v>
      </c>
      <c r="I473" s="162" t="s">
        <v>35</v>
      </c>
      <c r="J473" s="162"/>
    </row>
    <row r="474" spans="1:10" ht="22.7" customHeight="1" x14ac:dyDescent="0.2">
      <c r="A474" s="109" t="s">
        <v>82</v>
      </c>
      <c r="B474" s="109" t="s">
        <v>83</v>
      </c>
      <c r="C474" s="109" t="s">
        <v>84</v>
      </c>
      <c r="D474" s="109" t="s">
        <v>85</v>
      </c>
      <c r="E474" s="109" t="s">
        <v>39</v>
      </c>
      <c r="F474" s="162"/>
      <c r="G474" s="166"/>
      <c r="H474" s="166"/>
      <c r="I474" s="162"/>
      <c r="J474" s="162"/>
    </row>
    <row r="475" spans="1:10" ht="22.7" customHeight="1" x14ac:dyDescent="0.2">
      <c r="A475" s="112"/>
      <c r="B475" s="12"/>
      <c r="C475" s="12"/>
      <c r="D475" s="12"/>
      <c r="E475" s="16"/>
      <c r="F475" s="114"/>
      <c r="G475" s="114"/>
      <c r="H475" s="114"/>
      <c r="I475" s="13" t="s">
        <v>637</v>
      </c>
      <c r="J475" s="113">
        <v>4770000</v>
      </c>
    </row>
    <row r="476" spans="1:10" ht="22.7" customHeight="1" x14ac:dyDescent="0.2">
      <c r="A476" s="112"/>
      <c r="B476" s="12"/>
      <c r="C476" s="12"/>
      <c r="D476" s="9" t="s">
        <v>232</v>
      </c>
      <c r="E476" s="3"/>
      <c r="F476" s="110">
        <v>10760</v>
      </c>
      <c r="G476" s="110">
        <v>0</v>
      </c>
      <c r="H476" s="110">
        <v>0</v>
      </c>
      <c r="I476" s="13"/>
      <c r="J476" s="111"/>
    </row>
    <row r="477" spans="1:10" ht="22.7" customHeight="1" x14ac:dyDescent="0.2">
      <c r="A477" s="112"/>
      <c r="B477" s="12"/>
      <c r="C477" s="12"/>
      <c r="D477" s="12"/>
      <c r="E477" s="13" t="s">
        <v>233</v>
      </c>
      <c r="F477" s="110">
        <v>10760</v>
      </c>
      <c r="G477" s="110">
        <v>0</v>
      </c>
      <c r="H477" s="110">
        <v>0</v>
      </c>
      <c r="I477" s="13" t="s">
        <v>638</v>
      </c>
      <c r="J477" s="113">
        <v>10560000</v>
      </c>
    </row>
    <row r="478" spans="1:10" ht="22.7" customHeight="1" x14ac:dyDescent="0.2">
      <c r="A478" s="112"/>
      <c r="B478" s="12"/>
      <c r="C478" s="12"/>
      <c r="D478" s="12"/>
      <c r="E478" s="16"/>
      <c r="F478" s="114"/>
      <c r="G478" s="114"/>
      <c r="H478" s="114"/>
      <c r="I478" s="13" t="s">
        <v>639</v>
      </c>
      <c r="J478" s="113">
        <v>200000</v>
      </c>
    </row>
    <row r="479" spans="1:10" ht="22.7" customHeight="1" x14ac:dyDescent="0.2">
      <c r="A479" s="112"/>
      <c r="B479" s="12"/>
      <c r="C479" s="12"/>
      <c r="D479" s="9" t="s">
        <v>640</v>
      </c>
      <c r="E479" s="3"/>
      <c r="F479" s="110">
        <v>1200</v>
      </c>
      <c r="G479" s="110">
        <v>0</v>
      </c>
      <c r="H479" s="110">
        <v>0</v>
      </c>
      <c r="I479" s="13"/>
      <c r="J479" s="111"/>
    </row>
    <row r="480" spans="1:10" ht="22.7" customHeight="1" x14ac:dyDescent="0.2">
      <c r="A480" s="112"/>
      <c r="B480" s="12"/>
      <c r="C480" s="12"/>
      <c r="D480" s="12"/>
      <c r="E480" s="13" t="s">
        <v>168</v>
      </c>
      <c r="F480" s="110">
        <v>1200</v>
      </c>
      <c r="G480" s="110">
        <v>0</v>
      </c>
      <c r="H480" s="110">
        <v>0</v>
      </c>
      <c r="I480" s="13" t="s">
        <v>641</v>
      </c>
      <c r="J480" s="113">
        <v>1200000</v>
      </c>
    </row>
    <row r="481" spans="1:10" ht="22.7" customHeight="1" x14ac:dyDescent="0.2">
      <c r="A481" s="112"/>
      <c r="B481" s="12"/>
      <c r="C481" s="12"/>
      <c r="D481" s="9" t="s">
        <v>642</v>
      </c>
      <c r="E481" s="3"/>
      <c r="F481" s="110">
        <v>67800</v>
      </c>
      <c r="G481" s="110">
        <v>0</v>
      </c>
      <c r="H481" s="110">
        <v>0</v>
      </c>
      <c r="I481" s="13"/>
      <c r="J481" s="111"/>
    </row>
    <row r="482" spans="1:10" ht="22.7" customHeight="1" x14ac:dyDescent="0.2">
      <c r="A482" s="112"/>
      <c r="B482" s="12"/>
      <c r="C482" s="12"/>
      <c r="D482" s="12"/>
      <c r="E482" s="13" t="s">
        <v>168</v>
      </c>
      <c r="F482" s="110">
        <v>67800</v>
      </c>
      <c r="G482" s="110">
        <v>0</v>
      </c>
      <c r="H482" s="110">
        <v>0</v>
      </c>
      <c r="I482" s="13" t="s">
        <v>643</v>
      </c>
      <c r="J482" s="113">
        <v>7200000</v>
      </c>
    </row>
    <row r="483" spans="1:10" ht="22.7" customHeight="1" x14ac:dyDescent="0.2">
      <c r="A483" s="112"/>
      <c r="B483" s="12"/>
      <c r="C483" s="12"/>
      <c r="D483" s="12"/>
      <c r="E483" s="16"/>
      <c r="F483" s="114"/>
      <c r="G483" s="114"/>
      <c r="H483" s="114"/>
      <c r="I483" s="13" t="s">
        <v>644</v>
      </c>
      <c r="J483" s="113">
        <v>6000000</v>
      </c>
    </row>
    <row r="484" spans="1:10" ht="22.7" customHeight="1" x14ac:dyDescent="0.2">
      <c r="A484" s="112"/>
      <c r="B484" s="12"/>
      <c r="C484" s="12"/>
      <c r="D484" s="12"/>
      <c r="E484" s="16"/>
      <c r="F484" s="114"/>
      <c r="G484" s="114"/>
      <c r="H484" s="114"/>
      <c r="I484" s="13" t="s">
        <v>645</v>
      </c>
      <c r="J484" s="113">
        <v>2400000</v>
      </c>
    </row>
    <row r="485" spans="1:10" ht="22.7" customHeight="1" x14ac:dyDescent="0.2">
      <c r="A485" s="112"/>
      <c r="B485" s="12"/>
      <c r="C485" s="12"/>
      <c r="D485" s="12"/>
      <c r="E485" s="16"/>
      <c r="F485" s="114"/>
      <c r="G485" s="114"/>
      <c r="H485" s="114"/>
      <c r="I485" s="13" t="s">
        <v>646</v>
      </c>
      <c r="J485" s="113">
        <v>46800000</v>
      </c>
    </row>
    <row r="486" spans="1:10" ht="22.7" customHeight="1" x14ac:dyDescent="0.2">
      <c r="A486" s="112"/>
      <c r="B486" s="12"/>
      <c r="C486" s="12"/>
      <c r="D486" s="12"/>
      <c r="E486" s="16"/>
      <c r="F486" s="114"/>
      <c r="G486" s="114"/>
      <c r="H486" s="114"/>
      <c r="I486" s="13" t="s">
        <v>647</v>
      </c>
      <c r="J486" s="113">
        <v>1200000</v>
      </c>
    </row>
    <row r="487" spans="1:10" ht="22.7" customHeight="1" x14ac:dyDescent="0.2">
      <c r="A487" s="112"/>
      <c r="B487" s="12"/>
      <c r="C487" s="12"/>
      <c r="D487" s="12"/>
      <c r="E487" s="16"/>
      <c r="F487" s="114"/>
      <c r="G487" s="114"/>
      <c r="H487" s="114"/>
      <c r="I487" s="13" t="s">
        <v>648</v>
      </c>
      <c r="J487" s="113">
        <v>3000000</v>
      </c>
    </row>
    <row r="488" spans="1:10" ht="22.7" customHeight="1" x14ac:dyDescent="0.2">
      <c r="A488" s="112"/>
      <c r="B488" s="12"/>
      <c r="C488" s="12"/>
      <c r="D488" s="12"/>
      <c r="E488" s="16"/>
      <c r="F488" s="114"/>
      <c r="G488" s="114"/>
      <c r="H488" s="114"/>
      <c r="I488" s="13" t="s">
        <v>649</v>
      </c>
      <c r="J488" s="113">
        <v>1200000</v>
      </c>
    </row>
    <row r="489" spans="1:10" ht="22.7" customHeight="1" x14ac:dyDescent="0.2">
      <c r="A489" s="112"/>
      <c r="B489" s="12"/>
      <c r="C489" s="12"/>
      <c r="D489" s="9" t="s">
        <v>650</v>
      </c>
      <c r="E489" s="3"/>
      <c r="F489" s="110">
        <v>18836</v>
      </c>
      <c r="G489" s="110">
        <v>0</v>
      </c>
      <c r="H489" s="110">
        <v>0</v>
      </c>
      <c r="I489" s="13"/>
      <c r="J489" s="111"/>
    </row>
    <row r="490" spans="1:10" ht="22.7" customHeight="1" x14ac:dyDescent="0.2">
      <c r="A490" s="112"/>
      <c r="B490" s="12"/>
      <c r="C490" s="12"/>
      <c r="D490" s="12"/>
      <c r="E490" s="13" t="s">
        <v>168</v>
      </c>
      <c r="F490" s="110">
        <v>18836</v>
      </c>
      <c r="G490" s="110">
        <v>0</v>
      </c>
      <c r="H490" s="110">
        <v>0</v>
      </c>
      <c r="I490" s="13" t="s">
        <v>651</v>
      </c>
      <c r="J490" s="113">
        <v>7236000</v>
      </c>
    </row>
    <row r="491" spans="1:10" ht="22.7" customHeight="1" x14ac:dyDescent="0.2">
      <c r="A491" s="112"/>
      <c r="B491" s="12"/>
      <c r="C491" s="12"/>
      <c r="D491" s="12"/>
      <c r="E491" s="16"/>
      <c r="F491" s="114"/>
      <c r="G491" s="114"/>
      <c r="H491" s="114"/>
      <c r="I491" s="13" t="s">
        <v>652</v>
      </c>
      <c r="J491" s="113">
        <v>9600000</v>
      </c>
    </row>
    <row r="492" spans="1:10" ht="22.7" customHeight="1" x14ac:dyDescent="0.2">
      <c r="A492" s="112"/>
      <c r="B492" s="12"/>
      <c r="C492" s="12"/>
      <c r="D492" s="12"/>
      <c r="E492" s="16"/>
      <c r="F492" s="114"/>
      <c r="G492" s="114"/>
      <c r="H492" s="114"/>
      <c r="I492" s="13" t="s">
        <v>653</v>
      </c>
      <c r="J492" s="113">
        <v>2000000</v>
      </c>
    </row>
    <row r="493" spans="1:10" ht="22.7" customHeight="1" x14ac:dyDescent="0.2">
      <c r="A493" s="112"/>
      <c r="B493" s="12"/>
      <c r="C493" s="12"/>
      <c r="D493" s="9" t="s">
        <v>654</v>
      </c>
      <c r="E493" s="3"/>
      <c r="F493" s="110">
        <v>17864</v>
      </c>
      <c r="G493" s="110">
        <v>0</v>
      </c>
      <c r="H493" s="110">
        <v>0</v>
      </c>
      <c r="I493" s="13"/>
      <c r="J493" s="111"/>
    </row>
    <row r="494" spans="1:10" ht="22.7" customHeight="1" x14ac:dyDescent="0.2">
      <c r="A494" s="112"/>
      <c r="B494" s="12"/>
      <c r="C494" s="12"/>
      <c r="D494" s="12"/>
      <c r="E494" s="13" t="s">
        <v>168</v>
      </c>
      <c r="F494" s="110">
        <v>17864</v>
      </c>
      <c r="G494" s="110">
        <v>0</v>
      </c>
      <c r="H494" s="110">
        <v>0</v>
      </c>
      <c r="I494" s="13" t="s">
        <v>235</v>
      </c>
      <c r="J494" s="113">
        <v>17424000</v>
      </c>
    </row>
    <row r="495" spans="1:10" ht="22.7" customHeight="1" x14ac:dyDescent="0.2">
      <c r="A495" s="112"/>
      <c r="B495" s="12"/>
      <c r="C495" s="12"/>
      <c r="D495" s="12"/>
      <c r="E495" s="16"/>
      <c r="F495" s="114"/>
      <c r="G495" s="114"/>
      <c r="H495" s="114"/>
      <c r="I495" s="13" t="s">
        <v>655</v>
      </c>
      <c r="J495" s="113">
        <v>440000</v>
      </c>
    </row>
    <row r="496" spans="1:10" ht="22.7" customHeight="1" x14ac:dyDescent="0.2">
      <c r="A496" s="112"/>
      <c r="B496" s="12"/>
      <c r="C496" s="12"/>
      <c r="D496" s="9" t="s">
        <v>656</v>
      </c>
      <c r="E496" s="3"/>
      <c r="F496" s="110">
        <v>20800</v>
      </c>
      <c r="G496" s="110">
        <v>0</v>
      </c>
      <c r="H496" s="110">
        <v>0</v>
      </c>
      <c r="I496" s="13"/>
      <c r="J496" s="111"/>
    </row>
    <row r="497" spans="1:10" ht="22.7" customHeight="1" x14ac:dyDescent="0.2">
      <c r="A497" s="112"/>
      <c r="B497" s="12"/>
      <c r="C497" s="12"/>
      <c r="D497" s="12"/>
      <c r="E497" s="13" t="s">
        <v>222</v>
      </c>
      <c r="F497" s="110">
        <v>20800</v>
      </c>
      <c r="G497" s="110">
        <v>0</v>
      </c>
      <c r="H497" s="110">
        <v>0</v>
      </c>
      <c r="I497" s="13" t="s">
        <v>657</v>
      </c>
      <c r="J497" s="113">
        <v>19200000</v>
      </c>
    </row>
    <row r="498" spans="1:10" ht="22.7" customHeight="1" x14ac:dyDescent="0.2">
      <c r="A498" s="112"/>
      <c r="B498" s="12"/>
      <c r="C498" s="12"/>
      <c r="D498" s="12"/>
      <c r="E498" s="16"/>
      <c r="F498" s="114"/>
      <c r="G498" s="114"/>
      <c r="H498" s="114"/>
      <c r="I498" s="13" t="s">
        <v>658</v>
      </c>
      <c r="J498" s="113">
        <v>1600000</v>
      </c>
    </row>
    <row r="499" spans="1:10" ht="22.7" customHeight="1" x14ac:dyDescent="0.2">
      <c r="A499" s="112"/>
      <c r="B499" s="12"/>
      <c r="C499" s="12"/>
      <c r="D499" s="9" t="s">
        <v>659</v>
      </c>
      <c r="E499" s="3"/>
      <c r="F499" s="110">
        <v>1200</v>
      </c>
      <c r="G499" s="110">
        <v>0</v>
      </c>
      <c r="H499" s="110">
        <v>0</v>
      </c>
      <c r="I499" s="13"/>
      <c r="J499" s="111"/>
    </row>
    <row r="500" spans="1:10" ht="22.7" customHeight="1" x14ac:dyDescent="0.2">
      <c r="A500" s="112"/>
      <c r="B500" s="12"/>
      <c r="C500" s="12"/>
      <c r="D500" s="12"/>
      <c r="E500" s="13" t="s">
        <v>168</v>
      </c>
      <c r="F500" s="110">
        <v>1200</v>
      </c>
      <c r="G500" s="110">
        <v>0</v>
      </c>
      <c r="H500" s="110">
        <v>0</v>
      </c>
      <c r="I500" s="13" t="s">
        <v>660</v>
      </c>
      <c r="J500" s="113">
        <v>1200000</v>
      </c>
    </row>
    <row r="501" spans="1:10" ht="22.7" customHeight="1" x14ac:dyDescent="0.2">
      <c r="A501" s="112"/>
      <c r="B501" s="12"/>
      <c r="C501" s="12"/>
      <c r="D501" s="9" t="s">
        <v>661</v>
      </c>
      <c r="E501" s="3"/>
      <c r="F501" s="110">
        <v>7320</v>
      </c>
      <c r="G501" s="110">
        <v>0</v>
      </c>
      <c r="H501" s="110">
        <v>0</v>
      </c>
      <c r="I501" s="13"/>
      <c r="J501" s="111"/>
    </row>
    <row r="502" spans="1:10" ht="22.7" customHeight="1" x14ac:dyDescent="0.2">
      <c r="A502" s="112"/>
      <c r="B502" s="12"/>
      <c r="C502" s="12"/>
      <c r="D502" s="12"/>
      <c r="E502" s="13" t="s">
        <v>168</v>
      </c>
      <c r="F502" s="110">
        <v>7320</v>
      </c>
      <c r="G502" s="110">
        <v>0</v>
      </c>
      <c r="H502" s="110">
        <v>0</v>
      </c>
      <c r="I502" s="13" t="s">
        <v>662</v>
      </c>
      <c r="J502" s="113">
        <v>4800000</v>
      </c>
    </row>
    <row r="503" spans="1:10" ht="2.1" customHeight="1" x14ac:dyDescent="0.2"/>
    <row r="504" spans="1:10" ht="25.15" customHeight="1" x14ac:dyDescent="0.2"/>
    <row r="505" spans="1:10" ht="2.1" customHeight="1" x14ac:dyDescent="0.2"/>
    <row r="506" spans="1:10" ht="5.85" customHeight="1" x14ac:dyDescent="0.2"/>
    <row r="507" spans="1:10" ht="17.100000000000001" customHeight="1" x14ac:dyDescent="0.2">
      <c r="A507" s="163" t="s">
        <v>246</v>
      </c>
      <c r="B507" s="163"/>
      <c r="C507" s="163"/>
      <c r="D507" s="163"/>
      <c r="E507" s="163"/>
      <c r="F507" s="163"/>
      <c r="G507" s="163"/>
      <c r="H507" s="163"/>
      <c r="I507" s="105" t="s">
        <v>62</v>
      </c>
      <c r="J507" s="108" t="s">
        <v>386</v>
      </c>
    </row>
    <row r="508" spans="1:10" ht="50.45" customHeight="1" x14ac:dyDescent="0.2"/>
    <row r="509" spans="1:10" ht="32.1" customHeight="1" x14ac:dyDescent="0.2">
      <c r="A509" s="148" t="s">
        <v>412</v>
      </c>
      <c r="B509" s="148"/>
      <c r="C509" s="148"/>
      <c r="D509" s="148"/>
      <c r="E509" s="148"/>
      <c r="F509" s="148"/>
      <c r="G509" s="148"/>
      <c r="H509" s="148"/>
      <c r="I509" s="148"/>
      <c r="J509" s="148"/>
    </row>
    <row r="510" spans="1:10" ht="10.5" customHeight="1" x14ac:dyDescent="0.2"/>
    <row r="511" spans="1:10" ht="17.100000000000001" customHeight="1" x14ac:dyDescent="0.2">
      <c r="A511" s="147" t="s">
        <v>32</v>
      </c>
      <c r="B511" s="147"/>
      <c r="C511" s="147"/>
      <c r="D511" s="147"/>
      <c r="E511" s="108" t="s">
        <v>5</v>
      </c>
      <c r="F511" s="163" t="s">
        <v>8</v>
      </c>
      <c r="G511" s="163"/>
      <c r="H511" s="163"/>
      <c r="I511" s="163"/>
      <c r="J511" s="163"/>
    </row>
    <row r="512" spans="1:10" ht="22.7" customHeight="1" x14ac:dyDescent="0.2">
      <c r="A512" s="162" t="s">
        <v>80</v>
      </c>
      <c r="B512" s="162"/>
      <c r="C512" s="162"/>
      <c r="D512" s="162"/>
      <c r="E512" s="162"/>
      <c r="F512" s="162" t="s">
        <v>3</v>
      </c>
      <c r="G512" s="166" t="s">
        <v>34</v>
      </c>
      <c r="H512" s="166" t="s">
        <v>81</v>
      </c>
      <c r="I512" s="162" t="s">
        <v>35</v>
      </c>
      <c r="J512" s="162"/>
    </row>
    <row r="513" spans="1:10" ht="22.7" customHeight="1" x14ac:dyDescent="0.2">
      <c r="A513" s="109" t="s">
        <v>82</v>
      </c>
      <c r="B513" s="109" t="s">
        <v>83</v>
      </c>
      <c r="C513" s="109" t="s">
        <v>84</v>
      </c>
      <c r="D513" s="109" t="s">
        <v>85</v>
      </c>
      <c r="E513" s="109" t="s">
        <v>39</v>
      </c>
      <c r="F513" s="162"/>
      <c r="G513" s="166"/>
      <c r="H513" s="166"/>
      <c r="I513" s="162"/>
      <c r="J513" s="162"/>
    </row>
    <row r="514" spans="1:10" ht="22.7" customHeight="1" x14ac:dyDescent="0.2">
      <c r="A514" s="112"/>
      <c r="B514" s="12"/>
      <c r="C514" s="12"/>
      <c r="D514" s="12"/>
      <c r="E514" s="16"/>
      <c r="F514" s="114"/>
      <c r="G514" s="114"/>
      <c r="H514" s="114"/>
      <c r="I514" s="13" t="s">
        <v>236</v>
      </c>
      <c r="J514" s="113">
        <v>1320000</v>
      </c>
    </row>
    <row r="515" spans="1:10" ht="22.7" customHeight="1" x14ac:dyDescent="0.2">
      <c r="A515" s="112"/>
      <c r="B515" s="12"/>
      <c r="C515" s="12"/>
      <c r="D515" s="12"/>
      <c r="E515" s="16"/>
      <c r="F515" s="114"/>
      <c r="G515" s="114"/>
      <c r="H515" s="114"/>
      <c r="I515" s="13" t="s">
        <v>663</v>
      </c>
      <c r="J515" s="113">
        <v>1200000</v>
      </c>
    </row>
    <row r="516" spans="1:10" ht="22.7" customHeight="1" x14ac:dyDescent="0.2">
      <c r="A516" s="112"/>
      <c r="B516" s="12"/>
      <c r="C516" s="12"/>
      <c r="D516" s="9" t="s">
        <v>664</v>
      </c>
      <c r="E516" s="3"/>
      <c r="F516" s="110">
        <v>10710</v>
      </c>
      <c r="G516" s="110">
        <v>0</v>
      </c>
      <c r="H516" s="110">
        <v>0</v>
      </c>
      <c r="I516" s="13"/>
      <c r="J516" s="111"/>
    </row>
    <row r="517" spans="1:10" ht="22.7" customHeight="1" x14ac:dyDescent="0.2">
      <c r="A517" s="112"/>
      <c r="B517" s="12"/>
      <c r="C517" s="12"/>
      <c r="D517" s="12"/>
      <c r="E517" s="13" t="s">
        <v>665</v>
      </c>
      <c r="F517" s="110">
        <v>10710</v>
      </c>
      <c r="G517" s="110">
        <v>0</v>
      </c>
      <c r="H517" s="110">
        <v>0</v>
      </c>
      <c r="I517" s="13" t="s">
        <v>666</v>
      </c>
      <c r="J517" s="113">
        <v>710000</v>
      </c>
    </row>
    <row r="518" spans="1:10" ht="22.7" customHeight="1" x14ac:dyDescent="0.2">
      <c r="A518" s="112"/>
      <c r="B518" s="12"/>
      <c r="C518" s="12"/>
      <c r="D518" s="12"/>
      <c r="E518" s="16"/>
      <c r="F518" s="114"/>
      <c r="G518" s="114"/>
      <c r="H518" s="114"/>
      <c r="I518" s="13" t="s">
        <v>667</v>
      </c>
      <c r="J518" s="113">
        <v>10000000</v>
      </c>
    </row>
    <row r="519" spans="1:10" ht="22.7" customHeight="1" x14ac:dyDescent="0.2">
      <c r="A519" s="112"/>
      <c r="B519" s="12"/>
      <c r="C519" s="12"/>
      <c r="D519" s="9" t="s">
        <v>668</v>
      </c>
      <c r="E519" s="3"/>
      <c r="F519" s="110">
        <v>11346</v>
      </c>
      <c r="G519" s="110">
        <v>0</v>
      </c>
      <c r="H519" s="110">
        <v>0</v>
      </c>
      <c r="I519" s="13"/>
      <c r="J519" s="111"/>
    </row>
    <row r="520" spans="1:10" ht="22.7" customHeight="1" x14ac:dyDescent="0.2">
      <c r="A520" s="112"/>
      <c r="B520" s="12"/>
      <c r="C520" s="12"/>
      <c r="D520" s="12"/>
      <c r="E520" s="13" t="s">
        <v>168</v>
      </c>
      <c r="F520" s="110">
        <v>11346</v>
      </c>
      <c r="G520" s="110">
        <v>0</v>
      </c>
      <c r="H520" s="110">
        <v>0</v>
      </c>
      <c r="I520" s="13" t="s">
        <v>669</v>
      </c>
      <c r="J520" s="113">
        <v>7056000</v>
      </c>
    </row>
    <row r="521" spans="1:10" ht="22.7" customHeight="1" x14ac:dyDescent="0.2">
      <c r="A521" s="112"/>
      <c r="B521" s="12"/>
      <c r="C521" s="12"/>
      <c r="D521" s="12"/>
      <c r="E521" s="16"/>
      <c r="F521" s="114"/>
      <c r="G521" s="114"/>
      <c r="H521" s="114"/>
      <c r="I521" s="13" t="s">
        <v>670</v>
      </c>
      <c r="J521" s="113">
        <v>1500000</v>
      </c>
    </row>
    <row r="522" spans="1:10" ht="22.7" customHeight="1" x14ac:dyDescent="0.2">
      <c r="A522" s="112"/>
      <c r="B522" s="12"/>
      <c r="C522" s="12"/>
      <c r="D522" s="12"/>
      <c r="E522" s="16"/>
      <c r="F522" s="114"/>
      <c r="G522" s="114"/>
      <c r="H522" s="114"/>
      <c r="I522" s="13" t="s">
        <v>237</v>
      </c>
      <c r="J522" s="113">
        <v>1350000</v>
      </c>
    </row>
    <row r="523" spans="1:10" ht="22.7" customHeight="1" x14ac:dyDescent="0.2">
      <c r="A523" s="112"/>
      <c r="B523" s="12"/>
      <c r="C523" s="12"/>
      <c r="D523" s="12"/>
      <c r="E523" s="16"/>
      <c r="F523" s="114"/>
      <c r="G523" s="114"/>
      <c r="H523" s="114"/>
      <c r="I523" s="13" t="s">
        <v>238</v>
      </c>
      <c r="J523" s="113">
        <v>960000</v>
      </c>
    </row>
    <row r="524" spans="1:10" ht="22.7" customHeight="1" x14ac:dyDescent="0.2">
      <c r="A524" s="112"/>
      <c r="B524" s="12"/>
      <c r="C524" s="12"/>
      <c r="D524" s="12"/>
      <c r="E524" s="16"/>
      <c r="F524" s="114"/>
      <c r="G524" s="114"/>
      <c r="H524" s="114"/>
      <c r="I524" s="13" t="s">
        <v>671</v>
      </c>
      <c r="J524" s="113">
        <v>480000</v>
      </c>
    </row>
    <row r="525" spans="1:10" ht="22.7" customHeight="1" x14ac:dyDescent="0.2">
      <c r="A525" s="112"/>
      <c r="B525" s="12"/>
      <c r="C525" s="12"/>
      <c r="D525" s="9" t="s">
        <v>672</v>
      </c>
      <c r="E525" s="3"/>
      <c r="F525" s="110">
        <v>14888</v>
      </c>
      <c r="G525" s="110">
        <v>0</v>
      </c>
      <c r="H525" s="110">
        <v>0</v>
      </c>
      <c r="I525" s="13"/>
      <c r="J525" s="111"/>
    </row>
    <row r="526" spans="1:10" ht="22.7" customHeight="1" x14ac:dyDescent="0.2">
      <c r="A526" s="112"/>
      <c r="B526" s="12"/>
      <c r="C526" s="12"/>
      <c r="D526" s="12"/>
      <c r="E526" s="13" t="s">
        <v>168</v>
      </c>
      <c r="F526" s="110">
        <v>3008</v>
      </c>
      <c r="G526" s="110">
        <v>0</v>
      </c>
      <c r="H526" s="110">
        <v>0</v>
      </c>
      <c r="I526" s="13" t="s">
        <v>673</v>
      </c>
      <c r="J526" s="113">
        <v>3008000</v>
      </c>
    </row>
    <row r="527" spans="1:10" ht="22.7" customHeight="1" x14ac:dyDescent="0.2">
      <c r="A527" s="112"/>
      <c r="B527" s="12"/>
      <c r="C527" s="12"/>
      <c r="D527" s="12"/>
      <c r="E527" s="13" t="s">
        <v>239</v>
      </c>
      <c r="F527" s="110">
        <v>11160</v>
      </c>
      <c r="G527" s="110">
        <v>0</v>
      </c>
      <c r="H527" s="110">
        <v>0</v>
      </c>
      <c r="I527" s="13" t="s">
        <v>674</v>
      </c>
      <c r="J527" s="113">
        <v>11160000</v>
      </c>
    </row>
    <row r="528" spans="1:10" ht="22.7" customHeight="1" x14ac:dyDescent="0.2">
      <c r="A528" s="112"/>
      <c r="B528" s="12"/>
      <c r="C528" s="12"/>
      <c r="D528" s="12"/>
      <c r="E528" s="13" t="s">
        <v>240</v>
      </c>
      <c r="F528" s="110">
        <v>720</v>
      </c>
      <c r="G528" s="110">
        <v>0</v>
      </c>
      <c r="H528" s="110">
        <v>0</v>
      </c>
      <c r="I528" s="13" t="s">
        <v>241</v>
      </c>
      <c r="J528" s="113">
        <v>240000</v>
      </c>
    </row>
    <row r="529" spans="1:10" ht="22.7" customHeight="1" x14ac:dyDescent="0.2">
      <c r="A529" s="112"/>
      <c r="B529" s="12"/>
      <c r="C529" s="12"/>
      <c r="D529" s="12"/>
      <c r="E529" s="16"/>
      <c r="F529" s="114"/>
      <c r="G529" s="114"/>
      <c r="H529" s="114"/>
      <c r="I529" s="13" t="s">
        <v>675</v>
      </c>
      <c r="J529" s="113">
        <v>480000</v>
      </c>
    </row>
    <row r="530" spans="1:10" ht="22.7" customHeight="1" x14ac:dyDescent="0.2">
      <c r="A530" s="11"/>
      <c r="B530" s="9" t="s">
        <v>242</v>
      </c>
      <c r="C530" s="2"/>
      <c r="D530" s="2"/>
      <c r="E530" s="3"/>
      <c r="F530" s="110">
        <v>4000</v>
      </c>
      <c r="G530" s="110">
        <v>2010</v>
      </c>
      <c r="H530" s="110">
        <v>1990</v>
      </c>
      <c r="I530" s="13"/>
      <c r="J530" s="111"/>
    </row>
    <row r="531" spans="1:10" ht="22.7" customHeight="1" x14ac:dyDescent="0.2">
      <c r="A531" s="112"/>
      <c r="B531" s="11"/>
      <c r="C531" s="9" t="s">
        <v>243</v>
      </c>
      <c r="D531" s="2"/>
      <c r="E531" s="3"/>
      <c r="F531" s="110">
        <v>1500</v>
      </c>
      <c r="G531" s="110">
        <v>360</v>
      </c>
      <c r="H531" s="110">
        <v>1140</v>
      </c>
      <c r="I531" s="13"/>
      <c r="J531" s="111"/>
    </row>
    <row r="532" spans="1:10" ht="22.7" customHeight="1" x14ac:dyDescent="0.2">
      <c r="A532" s="112"/>
      <c r="B532" s="12"/>
      <c r="C532" s="12"/>
      <c r="D532" s="9" t="s">
        <v>243</v>
      </c>
      <c r="E532" s="3"/>
      <c r="F532" s="110">
        <v>1500</v>
      </c>
      <c r="G532" s="110">
        <v>0</v>
      </c>
      <c r="H532" s="110">
        <v>0</v>
      </c>
      <c r="I532" s="13"/>
      <c r="J532" s="111"/>
    </row>
    <row r="533" spans="1:10" ht="22.7" customHeight="1" x14ac:dyDescent="0.2">
      <c r="A533" s="112"/>
      <c r="B533" s="12"/>
      <c r="C533" s="12"/>
      <c r="D533" s="12"/>
      <c r="E533" s="13" t="s">
        <v>168</v>
      </c>
      <c r="F533" s="110">
        <v>1140</v>
      </c>
      <c r="G533" s="110">
        <v>0</v>
      </c>
      <c r="H533" s="110">
        <v>0</v>
      </c>
      <c r="I533" s="13" t="s">
        <v>676</v>
      </c>
      <c r="J533" s="113">
        <v>1140000</v>
      </c>
    </row>
    <row r="534" spans="1:10" ht="22.7" customHeight="1" x14ac:dyDescent="0.2">
      <c r="A534" s="112"/>
      <c r="B534" s="12"/>
      <c r="C534" s="12"/>
      <c r="D534" s="12"/>
      <c r="E534" s="13" t="s">
        <v>161</v>
      </c>
      <c r="F534" s="110">
        <v>360</v>
      </c>
      <c r="G534" s="110">
        <v>0</v>
      </c>
      <c r="H534" s="110">
        <v>0</v>
      </c>
      <c r="I534" s="13" t="s">
        <v>677</v>
      </c>
      <c r="J534" s="113">
        <v>360000</v>
      </c>
    </row>
    <row r="535" spans="1:10" ht="22.7" customHeight="1" x14ac:dyDescent="0.2">
      <c r="A535" s="112"/>
      <c r="B535" s="11"/>
      <c r="C535" s="9" t="s">
        <v>244</v>
      </c>
      <c r="D535" s="2"/>
      <c r="E535" s="3"/>
      <c r="F535" s="110">
        <v>2500</v>
      </c>
      <c r="G535" s="110">
        <v>1650</v>
      </c>
      <c r="H535" s="110">
        <v>850</v>
      </c>
      <c r="I535" s="13"/>
      <c r="J535" s="111"/>
    </row>
    <row r="536" spans="1:10" ht="22.7" customHeight="1" x14ac:dyDescent="0.2">
      <c r="A536" s="112"/>
      <c r="B536" s="12"/>
      <c r="C536" s="12"/>
      <c r="D536" s="9" t="s">
        <v>245</v>
      </c>
      <c r="E536" s="3"/>
      <c r="F536" s="110">
        <v>2500</v>
      </c>
      <c r="G536" s="110">
        <v>0</v>
      </c>
      <c r="H536" s="110">
        <v>0</v>
      </c>
      <c r="I536" s="13"/>
      <c r="J536" s="111"/>
    </row>
    <row r="537" spans="1:10" ht="22.7" customHeight="1" x14ac:dyDescent="0.2">
      <c r="A537" s="112"/>
      <c r="B537" s="12"/>
      <c r="C537" s="12"/>
      <c r="D537" s="12"/>
      <c r="E537" s="13" t="s">
        <v>122</v>
      </c>
      <c r="F537" s="110">
        <v>2500</v>
      </c>
      <c r="G537" s="110">
        <v>0</v>
      </c>
      <c r="H537" s="110">
        <v>0</v>
      </c>
      <c r="I537" s="13" t="s">
        <v>678</v>
      </c>
      <c r="J537" s="113">
        <v>500000</v>
      </c>
    </row>
    <row r="538" spans="1:10" ht="22.7" customHeight="1" x14ac:dyDescent="0.2">
      <c r="A538" s="112"/>
      <c r="B538" s="12"/>
      <c r="C538" s="12"/>
      <c r="D538" s="12"/>
      <c r="E538" s="16"/>
      <c r="F538" s="114"/>
      <c r="G538" s="114"/>
      <c r="H538" s="114"/>
      <c r="I538" s="13" t="s">
        <v>679</v>
      </c>
      <c r="J538" s="113">
        <v>2000000</v>
      </c>
    </row>
    <row r="539" spans="1:10" ht="22.7" customHeight="1" x14ac:dyDescent="0.2">
      <c r="A539" s="162" t="s">
        <v>247</v>
      </c>
      <c r="B539" s="162"/>
      <c r="C539" s="162"/>
      <c r="D539" s="162"/>
      <c r="E539" s="162"/>
      <c r="F539" s="4">
        <v>4255731</v>
      </c>
      <c r="G539" s="4">
        <v>3938087</v>
      </c>
      <c r="H539" s="106">
        <v>317644</v>
      </c>
      <c r="I539" s="167"/>
      <c r="J539" s="167"/>
    </row>
    <row r="540" spans="1:10" ht="2.1" customHeight="1" x14ac:dyDescent="0.2"/>
    <row r="541" spans="1:10" ht="70.5" customHeight="1" x14ac:dyDescent="0.2"/>
    <row r="542" spans="1:10" ht="2.1" customHeight="1" x14ac:dyDescent="0.2"/>
    <row r="543" spans="1:10" ht="5.85" customHeight="1" x14ac:dyDescent="0.2"/>
    <row r="544" spans="1:10" ht="17.100000000000001" customHeight="1" x14ac:dyDescent="0.2">
      <c r="A544" s="163" t="s">
        <v>248</v>
      </c>
      <c r="B544" s="163"/>
      <c r="C544" s="163"/>
      <c r="D544" s="163"/>
      <c r="E544" s="163"/>
      <c r="F544" s="163"/>
      <c r="G544" s="163"/>
      <c r="H544" s="163"/>
      <c r="I544" s="105" t="s">
        <v>62</v>
      </c>
      <c r="J544" s="108" t="s">
        <v>386</v>
      </c>
    </row>
  </sheetData>
  <mergeCells count="128">
    <mergeCell ref="A2:J2"/>
    <mergeCell ref="A4:D4"/>
    <mergeCell ref="F4:J4"/>
    <mergeCell ref="A5:E5"/>
    <mergeCell ref="F5:F6"/>
    <mergeCell ref="G5:G6"/>
    <mergeCell ref="H5:H6"/>
    <mergeCell ref="I5:J6"/>
    <mergeCell ref="A39:H39"/>
    <mergeCell ref="A41:J41"/>
    <mergeCell ref="A43:D43"/>
    <mergeCell ref="F43:J43"/>
    <mergeCell ref="A44:E44"/>
    <mergeCell ref="F44:F45"/>
    <mergeCell ref="G44:G45"/>
    <mergeCell ref="H44:H45"/>
    <mergeCell ref="I44:J45"/>
    <mergeCell ref="A78:H78"/>
    <mergeCell ref="A80:J80"/>
    <mergeCell ref="A82:D82"/>
    <mergeCell ref="F82:J82"/>
    <mergeCell ref="A83:E83"/>
    <mergeCell ref="F83:F84"/>
    <mergeCell ref="G83:G84"/>
    <mergeCell ref="H83:H84"/>
    <mergeCell ref="I83:J84"/>
    <mergeCell ref="A117:H117"/>
    <mergeCell ref="A119:J119"/>
    <mergeCell ref="A121:D121"/>
    <mergeCell ref="F121:J121"/>
    <mergeCell ref="A122:E122"/>
    <mergeCell ref="F122:F123"/>
    <mergeCell ref="G122:G123"/>
    <mergeCell ref="H122:H123"/>
    <mergeCell ref="I122:J123"/>
    <mergeCell ref="A156:H156"/>
    <mergeCell ref="A158:J158"/>
    <mergeCell ref="A160:D160"/>
    <mergeCell ref="F160:J160"/>
    <mergeCell ref="A161:E161"/>
    <mergeCell ref="F161:F162"/>
    <mergeCell ref="G161:G162"/>
    <mergeCell ref="H161:H162"/>
    <mergeCell ref="I161:J162"/>
    <mergeCell ref="A195:H195"/>
    <mergeCell ref="A197:J197"/>
    <mergeCell ref="A199:D199"/>
    <mergeCell ref="F199:J199"/>
    <mergeCell ref="A200:E200"/>
    <mergeCell ref="F200:F201"/>
    <mergeCell ref="G200:G201"/>
    <mergeCell ref="H200:H201"/>
    <mergeCell ref="I200:J201"/>
    <mergeCell ref="A234:H234"/>
    <mergeCell ref="A236:J236"/>
    <mergeCell ref="A238:D238"/>
    <mergeCell ref="F238:J238"/>
    <mergeCell ref="A239:E239"/>
    <mergeCell ref="F239:F240"/>
    <mergeCell ref="G239:G240"/>
    <mergeCell ref="H239:H240"/>
    <mergeCell ref="I239:J240"/>
    <mergeCell ref="A273:H273"/>
    <mergeCell ref="A275:J275"/>
    <mergeCell ref="A277:D277"/>
    <mergeCell ref="F277:J277"/>
    <mergeCell ref="A278:E278"/>
    <mergeCell ref="F278:F279"/>
    <mergeCell ref="G278:G279"/>
    <mergeCell ref="H278:H279"/>
    <mergeCell ref="I278:J279"/>
    <mergeCell ref="A312:H312"/>
    <mergeCell ref="A314:J314"/>
    <mergeCell ref="A316:D316"/>
    <mergeCell ref="F316:J316"/>
    <mergeCell ref="A317:E317"/>
    <mergeCell ref="F317:F318"/>
    <mergeCell ref="G317:G318"/>
    <mergeCell ref="H317:H318"/>
    <mergeCell ref="I317:J318"/>
    <mergeCell ref="A351:H351"/>
    <mergeCell ref="A353:J353"/>
    <mergeCell ref="A355:D355"/>
    <mergeCell ref="F355:J355"/>
    <mergeCell ref="A356:E356"/>
    <mergeCell ref="F356:F357"/>
    <mergeCell ref="G356:G357"/>
    <mergeCell ref="H356:H357"/>
    <mergeCell ref="I356:J357"/>
    <mergeCell ref="A390:H390"/>
    <mergeCell ref="A392:J392"/>
    <mergeCell ref="A394:D394"/>
    <mergeCell ref="F394:J394"/>
    <mergeCell ref="A395:E395"/>
    <mergeCell ref="F395:F396"/>
    <mergeCell ref="G395:G396"/>
    <mergeCell ref="H395:H396"/>
    <mergeCell ref="I395:J396"/>
    <mergeCell ref="A429:H429"/>
    <mergeCell ref="A431:J431"/>
    <mergeCell ref="A433:D433"/>
    <mergeCell ref="F433:J433"/>
    <mergeCell ref="A434:E434"/>
    <mergeCell ref="F434:F435"/>
    <mergeCell ref="G434:G435"/>
    <mergeCell ref="H434:H435"/>
    <mergeCell ref="I434:J435"/>
    <mergeCell ref="A468:H468"/>
    <mergeCell ref="A470:J470"/>
    <mergeCell ref="A472:D472"/>
    <mergeCell ref="F472:J472"/>
    <mergeCell ref="A473:E473"/>
    <mergeCell ref="F473:F474"/>
    <mergeCell ref="G473:G474"/>
    <mergeCell ref="H473:H474"/>
    <mergeCell ref="I473:J474"/>
    <mergeCell ref="A539:E539"/>
    <mergeCell ref="I539:J539"/>
    <mergeCell ref="A544:H544"/>
    <mergeCell ref="A507:H507"/>
    <mergeCell ref="A509:J509"/>
    <mergeCell ref="A511:D511"/>
    <mergeCell ref="F511:J511"/>
    <mergeCell ref="A512:E512"/>
    <mergeCell ref="F512:F513"/>
    <mergeCell ref="G512:G513"/>
    <mergeCell ref="H512:H513"/>
    <mergeCell ref="I512:J513"/>
  </mergeCells>
  <phoneticPr fontId="4" type="noConversion"/>
  <pageMargins left="0" right="0" top="0" bottom="0" header="0" footer="0"/>
  <pageSetup paperSize="9" orientation="portrait"/>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14"/>
  <sheetViews>
    <sheetView topLeftCell="A4" zoomScaleNormal="100" zoomScaleSheetLayoutView="75" workbookViewId="0">
      <selection activeCell="G19" sqref="G19"/>
    </sheetView>
  </sheetViews>
  <sheetFormatPr defaultRowHeight="16.5" x14ac:dyDescent="0.3"/>
  <cols>
    <col min="1" max="3" width="9.140625" style="25"/>
    <col min="4" max="7" width="11.42578125" style="25" bestFit="1" customWidth="1"/>
    <col min="8" max="256" width="9.140625" style="25"/>
    <col min="257" max="259" width="9.140625" style="121"/>
    <col min="260" max="263" width="11.42578125" style="121" bestFit="1" customWidth="1"/>
    <col min="264" max="515" width="9.140625" style="121"/>
    <col min="516" max="519" width="11.42578125" style="121" bestFit="1" customWidth="1"/>
    <col min="520" max="771" width="9.140625" style="121"/>
    <col min="772" max="775" width="11.42578125" style="121" bestFit="1" customWidth="1"/>
    <col min="776" max="1027" width="9.140625" style="121"/>
    <col min="1028" max="1031" width="11.42578125" style="121" bestFit="1" customWidth="1"/>
    <col min="1032" max="1283" width="9.140625" style="121"/>
    <col min="1284" max="1287" width="11.42578125" style="121" bestFit="1" customWidth="1"/>
    <col min="1288" max="1539" width="9.140625" style="121"/>
    <col min="1540" max="1543" width="11.42578125" style="121" bestFit="1" customWidth="1"/>
    <col min="1544" max="1795" width="9.140625" style="121"/>
    <col min="1796" max="1799" width="11.42578125" style="121" bestFit="1" customWidth="1"/>
    <col min="1800" max="2051" width="9.140625" style="121"/>
    <col min="2052" max="2055" width="11.42578125" style="121" bestFit="1" customWidth="1"/>
    <col min="2056" max="2307" width="9.140625" style="121"/>
    <col min="2308" max="2311" width="11.42578125" style="121" bestFit="1" customWidth="1"/>
    <col min="2312" max="2563" width="9.140625" style="121"/>
    <col min="2564" max="2567" width="11.42578125" style="121" bestFit="1" customWidth="1"/>
    <col min="2568" max="2819" width="9.140625" style="121"/>
    <col min="2820" max="2823" width="11.42578125" style="121" bestFit="1" customWidth="1"/>
    <col min="2824" max="3075" width="9.140625" style="121"/>
    <col min="3076" max="3079" width="11.42578125" style="121" bestFit="1" customWidth="1"/>
    <col min="3080" max="3331" width="9.140625" style="121"/>
    <col min="3332" max="3335" width="11.42578125" style="121" bestFit="1" customWidth="1"/>
    <col min="3336" max="3587" width="9.140625" style="121"/>
    <col min="3588" max="3591" width="11.42578125" style="121" bestFit="1" customWidth="1"/>
    <col min="3592" max="3843" width="9.140625" style="121"/>
    <col min="3844" max="3847" width="11.42578125" style="121" bestFit="1" customWidth="1"/>
    <col min="3848" max="4099" width="9.140625" style="121"/>
    <col min="4100" max="4103" width="11.42578125" style="121" bestFit="1" customWidth="1"/>
    <col min="4104" max="4355" width="9.140625" style="121"/>
    <col min="4356" max="4359" width="11.42578125" style="121" bestFit="1" customWidth="1"/>
    <col min="4360" max="4611" width="9.140625" style="121"/>
    <col min="4612" max="4615" width="11.42578125" style="121" bestFit="1" customWidth="1"/>
    <col min="4616" max="4867" width="9.140625" style="121"/>
    <col min="4868" max="4871" width="11.42578125" style="121" bestFit="1" customWidth="1"/>
    <col min="4872" max="5123" width="9.140625" style="121"/>
    <col min="5124" max="5127" width="11.42578125" style="121" bestFit="1" customWidth="1"/>
    <col min="5128" max="5379" width="9.140625" style="121"/>
    <col min="5380" max="5383" width="11.42578125" style="121" bestFit="1" customWidth="1"/>
    <col min="5384" max="5635" width="9.140625" style="121"/>
    <col min="5636" max="5639" width="11.42578125" style="121" bestFit="1" customWidth="1"/>
    <col min="5640" max="5891" width="9.140625" style="121"/>
    <col min="5892" max="5895" width="11.42578125" style="121" bestFit="1" customWidth="1"/>
    <col min="5896" max="6147" width="9.140625" style="121"/>
    <col min="6148" max="6151" width="11.42578125" style="121" bestFit="1" customWidth="1"/>
    <col min="6152" max="6403" width="9.140625" style="121"/>
    <col min="6404" max="6407" width="11.42578125" style="121" bestFit="1" customWidth="1"/>
    <col min="6408" max="6659" width="9.140625" style="121"/>
    <col min="6660" max="6663" width="11.42578125" style="121" bestFit="1" customWidth="1"/>
    <col min="6664" max="6915" width="9.140625" style="121"/>
    <col min="6916" max="6919" width="11.42578125" style="121" bestFit="1" customWidth="1"/>
    <col min="6920" max="7171" width="9.140625" style="121"/>
    <col min="7172" max="7175" width="11.42578125" style="121" bestFit="1" customWidth="1"/>
    <col min="7176" max="7427" width="9.140625" style="121"/>
    <col min="7428" max="7431" width="11.42578125" style="121" bestFit="1" customWidth="1"/>
    <col min="7432" max="7683" width="9.140625" style="121"/>
    <col min="7684" max="7687" width="11.42578125" style="121" bestFit="1" customWidth="1"/>
    <col min="7688" max="7939" width="9.140625" style="121"/>
    <col min="7940" max="7943" width="11.42578125" style="121" bestFit="1" customWidth="1"/>
    <col min="7944" max="8195" width="9.140625" style="121"/>
    <col min="8196" max="8199" width="11.42578125" style="121" bestFit="1" customWidth="1"/>
    <col min="8200" max="8451" width="9.140625" style="121"/>
    <col min="8452" max="8455" width="11.42578125" style="121" bestFit="1" customWidth="1"/>
    <col min="8456" max="8707" width="9.140625" style="121"/>
    <col min="8708" max="8711" width="11.42578125" style="121" bestFit="1" customWidth="1"/>
    <col min="8712" max="8963" width="9.140625" style="121"/>
    <col min="8964" max="8967" width="11.42578125" style="121" bestFit="1" customWidth="1"/>
    <col min="8968" max="9219" width="9.140625" style="121"/>
    <col min="9220" max="9223" width="11.42578125" style="121" bestFit="1" customWidth="1"/>
    <col min="9224" max="9475" width="9.140625" style="121"/>
    <col min="9476" max="9479" width="11.42578125" style="121" bestFit="1" customWidth="1"/>
    <col min="9480" max="9731" width="9.140625" style="121"/>
    <col min="9732" max="9735" width="11.42578125" style="121" bestFit="1" customWidth="1"/>
    <col min="9736" max="9987" width="9.140625" style="121"/>
    <col min="9988" max="9991" width="11.42578125" style="121" bestFit="1" customWidth="1"/>
    <col min="9992" max="10243" width="9.140625" style="121"/>
    <col min="10244" max="10247" width="11.42578125" style="121" bestFit="1" customWidth="1"/>
    <col min="10248" max="10499" width="9.140625" style="121"/>
    <col min="10500" max="10503" width="11.42578125" style="121" bestFit="1" customWidth="1"/>
    <col min="10504" max="10755" width="9.140625" style="121"/>
    <col min="10756" max="10759" width="11.42578125" style="121" bestFit="1" customWidth="1"/>
    <col min="10760" max="11011" width="9.140625" style="121"/>
    <col min="11012" max="11015" width="11.42578125" style="121" bestFit="1" customWidth="1"/>
    <col min="11016" max="11267" width="9.140625" style="121"/>
    <col min="11268" max="11271" width="11.42578125" style="121" bestFit="1" customWidth="1"/>
    <col min="11272" max="11523" width="9.140625" style="121"/>
    <col min="11524" max="11527" width="11.42578125" style="121" bestFit="1" customWidth="1"/>
    <col min="11528" max="11779" width="9.140625" style="121"/>
    <col min="11780" max="11783" width="11.42578125" style="121" bestFit="1" customWidth="1"/>
    <col min="11784" max="12035" width="9.140625" style="121"/>
    <col min="12036" max="12039" width="11.42578125" style="121" bestFit="1" customWidth="1"/>
    <col min="12040" max="12291" width="9.140625" style="121"/>
    <col min="12292" max="12295" width="11.42578125" style="121" bestFit="1" customWidth="1"/>
    <col min="12296" max="12547" width="9.140625" style="121"/>
    <col min="12548" max="12551" width="11.42578125" style="121" bestFit="1" customWidth="1"/>
    <col min="12552" max="12803" width="9.140625" style="121"/>
    <col min="12804" max="12807" width="11.42578125" style="121" bestFit="1" customWidth="1"/>
    <col min="12808" max="13059" width="9.140625" style="121"/>
    <col min="13060" max="13063" width="11.42578125" style="121" bestFit="1" customWidth="1"/>
    <col min="13064" max="13315" width="9.140625" style="121"/>
    <col min="13316" max="13319" width="11.42578125" style="121" bestFit="1" customWidth="1"/>
    <col min="13320" max="13571" width="9.140625" style="121"/>
    <col min="13572" max="13575" width="11.42578125" style="121" bestFit="1" customWidth="1"/>
    <col min="13576" max="13827" width="9.140625" style="121"/>
    <col min="13828" max="13831" width="11.42578125" style="121" bestFit="1" customWidth="1"/>
    <col min="13832" max="14083" width="9.140625" style="121"/>
    <col min="14084" max="14087" width="11.42578125" style="121" bestFit="1" customWidth="1"/>
    <col min="14088" max="14339" width="9.140625" style="121"/>
    <col min="14340" max="14343" width="11.42578125" style="121" bestFit="1" customWidth="1"/>
    <col min="14344" max="14595" width="9.140625" style="121"/>
    <col min="14596" max="14599" width="11.42578125" style="121" bestFit="1" customWidth="1"/>
    <col min="14600" max="14851" width="9.140625" style="121"/>
    <col min="14852" max="14855" width="11.42578125" style="121" bestFit="1" customWidth="1"/>
    <col min="14856" max="15107" width="9.140625" style="121"/>
    <col min="15108" max="15111" width="11.42578125" style="121" bestFit="1" customWidth="1"/>
    <col min="15112" max="15363" width="9.140625" style="121"/>
    <col min="15364" max="15367" width="11.42578125" style="121" bestFit="1" customWidth="1"/>
    <col min="15368" max="15619" width="9.140625" style="121"/>
    <col min="15620" max="15623" width="11.42578125" style="121" bestFit="1" customWidth="1"/>
    <col min="15624" max="15875" width="9.140625" style="121"/>
    <col min="15876" max="15879" width="11.42578125" style="121" bestFit="1" customWidth="1"/>
    <col min="15880" max="16131" width="9.140625" style="121"/>
    <col min="16132" max="16135" width="11.42578125" style="121" bestFit="1" customWidth="1"/>
    <col min="16136" max="16384" width="9.140625" style="121"/>
  </cols>
  <sheetData>
    <row r="2" spans="1:8" ht="20.25" x14ac:dyDescent="0.35">
      <c r="A2" s="23" t="s">
        <v>249</v>
      </c>
      <c r="B2" s="24"/>
      <c r="C2" s="93"/>
      <c r="D2" s="93"/>
      <c r="E2" s="93"/>
      <c r="F2" s="93"/>
      <c r="G2" s="93"/>
      <c r="H2" s="93"/>
    </row>
    <row r="3" spans="1:8" ht="20.25" x14ac:dyDescent="0.35">
      <c r="A3" s="93"/>
      <c r="B3" s="93"/>
      <c r="C3" s="93"/>
      <c r="D3" s="93"/>
      <c r="E3" s="93"/>
      <c r="F3" s="93"/>
      <c r="G3" s="93"/>
      <c r="H3" s="93"/>
    </row>
    <row r="4" spans="1:8" ht="20.25" x14ac:dyDescent="0.35">
      <c r="A4" s="168" t="s">
        <v>250</v>
      </c>
      <c r="B4" s="168"/>
      <c r="C4" s="168"/>
      <c r="D4" s="168"/>
      <c r="E4" s="168"/>
      <c r="F4" s="168"/>
      <c r="G4" s="168"/>
      <c r="H4" s="168"/>
    </row>
    <row r="5" spans="1:8" ht="20.25" x14ac:dyDescent="0.35">
      <c r="A5" s="169" t="s">
        <v>251</v>
      </c>
      <c r="B5" s="169"/>
      <c r="C5" s="169"/>
      <c r="D5" s="169"/>
      <c r="E5" s="169"/>
      <c r="F5" s="169"/>
      <c r="G5" s="169"/>
      <c r="H5" s="169"/>
    </row>
    <row r="6" spans="1:8" ht="17.25" x14ac:dyDescent="0.3">
      <c r="B6" s="26"/>
      <c r="C6" s="26"/>
      <c r="D6" s="26"/>
      <c r="E6" s="27"/>
      <c r="F6" s="27"/>
      <c r="G6" s="28"/>
      <c r="H6" s="27"/>
    </row>
    <row r="7" spans="1:8" ht="17.25" x14ac:dyDescent="0.3">
      <c r="A7" s="27"/>
      <c r="B7" s="27"/>
      <c r="C7" s="27"/>
      <c r="D7" s="27"/>
      <c r="E7" s="27"/>
      <c r="F7" s="27"/>
      <c r="G7" s="27"/>
      <c r="H7" s="27"/>
    </row>
    <row r="8" spans="1:8" ht="17.25" x14ac:dyDescent="0.3">
      <c r="A8" s="29" t="s">
        <v>252</v>
      </c>
      <c r="B8" s="28"/>
      <c r="C8" s="28"/>
      <c r="D8" s="28"/>
      <c r="E8" s="28"/>
      <c r="F8" s="28"/>
      <c r="G8" s="28"/>
      <c r="H8" s="30" t="s">
        <v>253</v>
      </c>
    </row>
    <row r="9" spans="1:8" ht="18.75" customHeight="1" x14ac:dyDescent="0.3">
      <c r="A9" s="170" t="s">
        <v>254</v>
      </c>
      <c r="B9" s="170" t="s">
        <v>255</v>
      </c>
      <c r="C9" s="170" t="s">
        <v>256</v>
      </c>
      <c r="D9" s="172" t="s">
        <v>257</v>
      </c>
      <c r="E9" s="173"/>
      <c r="F9" s="172" t="s">
        <v>258</v>
      </c>
      <c r="G9" s="173"/>
      <c r="H9" s="170" t="s">
        <v>36</v>
      </c>
    </row>
    <row r="10" spans="1:8" ht="29.25" customHeight="1" thickBot="1" x14ac:dyDescent="0.35">
      <c r="A10" s="171"/>
      <c r="B10" s="171"/>
      <c r="C10" s="171"/>
      <c r="D10" s="115" t="s">
        <v>259</v>
      </c>
      <c r="E10" s="115" t="s">
        <v>260</v>
      </c>
      <c r="F10" s="115" t="s">
        <v>261</v>
      </c>
      <c r="G10" s="115" t="s">
        <v>260</v>
      </c>
      <c r="H10" s="171"/>
    </row>
    <row r="11" spans="1:8" ht="43.5" customHeight="1" thickTop="1" x14ac:dyDescent="0.3">
      <c r="A11" s="31" t="s">
        <v>262</v>
      </c>
      <c r="B11" s="31" t="s">
        <v>263</v>
      </c>
      <c r="C11" s="31"/>
      <c r="D11" s="31">
        <v>7</v>
      </c>
      <c r="E11" s="31">
        <v>7</v>
      </c>
      <c r="F11" s="31">
        <v>222</v>
      </c>
      <c r="G11" s="31">
        <v>222</v>
      </c>
      <c r="H11" s="116"/>
    </row>
    <row r="12" spans="1:8" ht="43.5" customHeight="1" x14ac:dyDescent="0.3">
      <c r="A12" s="32" t="s">
        <v>264</v>
      </c>
      <c r="B12" s="32" t="s">
        <v>263</v>
      </c>
      <c r="C12" s="32"/>
      <c r="D12" s="32">
        <v>6</v>
      </c>
      <c r="E12" s="32">
        <v>6</v>
      </c>
      <c r="F12" s="32">
        <v>199</v>
      </c>
      <c r="G12" s="32">
        <v>199</v>
      </c>
      <c r="H12" s="117"/>
    </row>
    <row r="13" spans="1:8" ht="43.5" customHeight="1" x14ac:dyDescent="0.3">
      <c r="A13" s="32" t="s">
        <v>265</v>
      </c>
      <c r="B13" s="32" t="s">
        <v>263</v>
      </c>
      <c r="C13" s="32"/>
      <c r="D13" s="32">
        <v>7</v>
      </c>
      <c r="E13" s="32">
        <v>7</v>
      </c>
      <c r="F13" s="32">
        <v>220</v>
      </c>
      <c r="G13" s="32">
        <v>220</v>
      </c>
      <c r="H13" s="117"/>
    </row>
    <row r="14" spans="1:8" ht="44.25" customHeight="1" x14ac:dyDescent="0.3">
      <c r="A14" s="118" t="s">
        <v>266</v>
      </c>
      <c r="B14" s="118"/>
      <c r="C14" s="118"/>
      <c r="D14" s="118">
        <f>SUM(D11:D13)</f>
        <v>20</v>
      </c>
      <c r="E14" s="118">
        <f>SUM(E11:E13)</f>
        <v>20</v>
      </c>
      <c r="F14" s="119">
        <f>SUM(F11:F13)</f>
        <v>641</v>
      </c>
      <c r="G14" s="119">
        <f>SUM(G11:G13)</f>
        <v>641</v>
      </c>
      <c r="H14" s="120"/>
    </row>
  </sheetData>
  <mergeCells count="8">
    <mergeCell ref="A4:H4"/>
    <mergeCell ref="A5:H5"/>
    <mergeCell ref="A9:A10"/>
    <mergeCell ref="B9:B10"/>
    <mergeCell ref="C9:C10"/>
    <mergeCell ref="D9:E9"/>
    <mergeCell ref="F9:G9"/>
    <mergeCell ref="H9:H10"/>
  </mergeCells>
  <phoneticPr fontId="4" type="noConversion"/>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2"/>
  <sheetViews>
    <sheetView view="pageBreakPreview" zoomScale="80" zoomScaleNormal="70" zoomScaleSheetLayoutView="80" workbookViewId="0">
      <selection activeCell="I1" sqref="I1"/>
    </sheetView>
  </sheetViews>
  <sheetFormatPr defaultColWidth="10.28515625" defaultRowHeight="16.5" x14ac:dyDescent="0.2"/>
  <cols>
    <col min="1" max="1" width="3.140625" style="44" customWidth="1"/>
    <col min="2" max="2" width="16.85546875" style="44" customWidth="1"/>
    <col min="3" max="5" width="17.85546875" style="44" customWidth="1"/>
    <col min="6" max="6" width="23.7109375" style="44" bestFit="1" customWidth="1"/>
    <col min="7" max="10" width="22.7109375" style="44" customWidth="1"/>
    <col min="11" max="16384" width="10.28515625" style="44"/>
  </cols>
  <sheetData>
    <row r="1" spans="2:14" ht="12" customHeight="1" x14ac:dyDescent="0.2"/>
    <row r="2" spans="2:14" ht="37.5" customHeight="1" x14ac:dyDescent="0.2">
      <c r="B2" s="178" t="s">
        <v>293</v>
      </c>
      <c r="C2" s="178"/>
      <c r="D2" s="178"/>
      <c r="E2" s="178"/>
      <c r="F2" s="178"/>
      <c r="G2" s="178"/>
      <c r="H2" s="178"/>
    </row>
    <row r="3" spans="2:14" ht="16.5" customHeight="1" thickBot="1" x14ac:dyDescent="0.25">
      <c r="B3" s="45" t="b">
        <f>IF(H6&lt;=G6,TRUE)</f>
        <v>1</v>
      </c>
      <c r="C3" s="45" t="b">
        <f>IF(J6&lt;=I6,TRUE)</f>
        <v>0</v>
      </c>
      <c r="H3" s="46"/>
      <c r="J3" s="46" t="s">
        <v>8</v>
      </c>
    </row>
    <row r="4" spans="2:14" ht="30" customHeight="1" x14ac:dyDescent="0.2">
      <c r="B4" s="179" t="s">
        <v>294</v>
      </c>
      <c r="C4" s="47" t="s">
        <v>295</v>
      </c>
      <c r="D4" s="47" t="s">
        <v>257</v>
      </c>
      <c r="E4" s="47" t="s">
        <v>296</v>
      </c>
      <c r="F4" s="48" t="s">
        <v>297</v>
      </c>
      <c r="G4" s="181" t="s">
        <v>298</v>
      </c>
      <c r="H4" s="183" t="s">
        <v>299</v>
      </c>
      <c r="I4" s="185" t="s">
        <v>300</v>
      </c>
      <c r="J4" s="187" t="s">
        <v>301</v>
      </c>
    </row>
    <row r="5" spans="2:14" ht="30.75" customHeight="1" x14ac:dyDescent="0.2">
      <c r="B5" s="180"/>
      <c r="C5" s="47" t="s">
        <v>302</v>
      </c>
      <c r="D5" s="47">
        <v>20</v>
      </c>
      <c r="E5" s="47">
        <v>43</v>
      </c>
      <c r="F5" s="48">
        <v>12</v>
      </c>
      <c r="G5" s="182"/>
      <c r="H5" s="184"/>
      <c r="I5" s="186"/>
      <c r="J5" s="188"/>
    </row>
    <row r="6" spans="2:14" ht="25.5" customHeight="1" thickBot="1" x14ac:dyDescent="0.25">
      <c r="B6" s="49" t="s">
        <v>303</v>
      </c>
      <c r="C6" s="50">
        <f>VLOOKUP(C5,$M$13:$N$15,2,FALSE)</f>
        <v>4000</v>
      </c>
      <c r="D6" s="50">
        <f>D5*60</f>
        <v>1200</v>
      </c>
      <c r="E6" s="50">
        <f>E5*80</f>
        <v>3440</v>
      </c>
      <c r="F6" s="51">
        <f>F5*100</f>
        <v>1200</v>
      </c>
      <c r="G6" s="52">
        <f>SUM(C6:F6)</f>
        <v>9840</v>
      </c>
      <c r="H6" s="53">
        <f>I32</f>
        <v>9840</v>
      </c>
      <c r="I6" s="54">
        <f>IF(D5&lt;13,250,250+(D5-12)*3)*12</f>
        <v>3288</v>
      </c>
      <c r="J6" s="55">
        <v>3324</v>
      </c>
    </row>
    <row r="7" spans="2:14" ht="24" customHeight="1" x14ac:dyDescent="0.2">
      <c r="B7" s="56" t="s">
        <v>304</v>
      </c>
      <c r="C7" s="57"/>
      <c r="D7" s="57"/>
      <c r="E7" s="57"/>
      <c r="F7" s="57"/>
      <c r="G7" s="58"/>
      <c r="H7" s="58"/>
    </row>
    <row r="8" spans="2:14" ht="24" customHeight="1" x14ac:dyDescent="0.2">
      <c r="B8" s="59" t="s">
        <v>305</v>
      </c>
      <c r="C8" s="60"/>
      <c r="D8" s="60"/>
      <c r="E8" s="60"/>
      <c r="F8" s="60"/>
      <c r="G8" s="60"/>
      <c r="H8" s="60"/>
      <c r="I8" s="59"/>
    </row>
    <row r="9" spans="2:14" ht="18.75" customHeight="1" x14ac:dyDescent="0.2"/>
    <row r="10" spans="2:14" ht="26.25" customHeight="1" x14ac:dyDescent="0.2">
      <c r="J10" s="61" t="s">
        <v>8</v>
      </c>
    </row>
    <row r="11" spans="2:14" ht="24.75" customHeight="1" x14ac:dyDescent="0.2">
      <c r="B11" s="174" t="s">
        <v>294</v>
      </c>
      <c r="C11" s="175" t="s">
        <v>306</v>
      </c>
      <c r="D11" s="176"/>
      <c r="E11" s="176"/>
      <c r="F11" s="176"/>
      <c r="G11" s="176"/>
      <c r="H11" s="176"/>
      <c r="I11" s="176"/>
      <c r="J11" s="177" t="s">
        <v>36</v>
      </c>
    </row>
    <row r="12" spans="2:14" ht="23.25" customHeight="1" x14ac:dyDescent="0.2">
      <c r="B12" s="174"/>
      <c r="C12" s="62" t="s">
        <v>15</v>
      </c>
      <c r="D12" s="63" t="s">
        <v>307</v>
      </c>
      <c r="E12" s="63" t="s">
        <v>308</v>
      </c>
      <c r="F12" s="63" t="s">
        <v>85</v>
      </c>
      <c r="G12" s="63" t="s">
        <v>39</v>
      </c>
      <c r="H12" s="63" t="s">
        <v>309</v>
      </c>
      <c r="I12" s="64" t="s">
        <v>310</v>
      </c>
      <c r="J12" s="177"/>
      <c r="M12" s="65" t="s">
        <v>311</v>
      </c>
      <c r="N12" s="65" t="s">
        <v>312</v>
      </c>
    </row>
    <row r="13" spans="2:14" ht="18.95" customHeight="1" x14ac:dyDescent="0.2">
      <c r="B13" s="66" t="s">
        <v>303</v>
      </c>
      <c r="C13" s="67" t="s">
        <v>16</v>
      </c>
      <c r="D13" s="68" t="s">
        <v>313</v>
      </c>
      <c r="E13" s="68" t="s">
        <v>314</v>
      </c>
      <c r="F13" s="68" t="s">
        <v>315</v>
      </c>
      <c r="G13" s="68" t="s">
        <v>316</v>
      </c>
      <c r="H13" s="68" t="s">
        <v>315</v>
      </c>
      <c r="I13" s="69">
        <v>3700</v>
      </c>
      <c r="J13" s="70"/>
      <c r="M13" s="65" t="s">
        <v>317</v>
      </c>
      <c r="N13" s="65">
        <v>4000</v>
      </c>
    </row>
    <row r="14" spans="2:14" ht="18.95" customHeight="1" x14ac:dyDescent="0.2">
      <c r="B14" s="66" t="s">
        <v>303</v>
      </c>
      <c r="C14" s="67" t="s">
        <v>18</v>
      </c>
      <c r="D14" s="68" t="s">
        <v>318</v>
      </c>
      <c r="E14" s="68" t="s">
        <v>319</v>
      </c>
      <c r="F14" s="68" t="s">
        <v>320</v>
      </c>
      <c r="G14" s="68" t="s">
        <v>316</v>
      </c>
      <c r="H14" s="68" t="s">
        <v>320</v>
      </c>
      <c r="I14" s="71">
        <v>300</v>
      </c>
      <c r="J14" s="68"/>
      <c r="M14" s="65" t="s">
        <v>302</v>
      </c>
      <c r="N14" s="65">
        <v>4000</v>
      </c>
    </row>
    <row r="15" spans="2:14" ht="18.95" customHeight="1" x14ac:dyDescent="0.2">
      <c r="B15" s="66" t="s">
        <v>303</v>
      </c>
      <c r="C15" s="67" t="s">
        <v>21</v>
      </c>
      <c r="D15" s="68" t="s">
        <v>321</v>
      </c>
      <c r="E15" s="68" t="s">
        <v>322</v>
      </c>
      <c r="F15" s="142" t="s">
        <v>703</v>
      </c>
      <c r="G15" s="68" t="s">
        <v>316</v>
      </c>
      <c r="H15" s="68" t="s">
        <v>323</v>
      </c>
      <c r="I15" s="71">
        <v>1140</v>
      </c>
      <c r="J15" s="68"/>
      <c r="M15" s="65" t="s">
        <v>324</v>
      </c>
      <c r="N15" s="65">
        <v>6000</v>
      </c>
    </row>
    <row r="16" spans="2:14" ht="18.95" customHeight="1" x14ac:dyDescent="0.2">
      <c r="B16" s="66" t="s">
        <v>303</v>
      </c>
      <c r="C16" s="67" t="s">
        <v>21</v>
      </c>
      <c r="D16" s="68" t="s">
        <v>321</v>
      </c>
      <c r="E16" s="68" t="s">
        <v>322</v>
      </c>
      <c r="F16" s="142" t="s">
        <v>704</v>
      </c>
      <c r="G16" s="68" t="s">
        <v>316</v>
      </c>
      <c r="H16" s="68" t="s">
        <v>323</v>
      </c>
      <c r="I16" s="71">
        <v>690</v>
      </c>
      <c r="J16" s="68"/>
    </row>
    <row r="17" spans="2:10" ht="18.95" customHeight="1" x14ac:dyDescent="0.2">
      <c r="B17" s="66" t="s">
        <v>303</v>
      </c>
      <c r="C17" s="67" t="s">
        <v>21</v>
      </c>
      <c r="D17" s="68" t="s">
        <v>321</v>
      </c>
      <c r="E17" s="68" t="s">
        <v>322</v>
      </c>
      <c r="F17" s="68" t="s">
        <v>327</v>
      </c>
      <c r="G17" s="68" t="s">
        <v>316</v>
      </c>
      <c r="H17" s="68" t="s">
        <v>328</v>
      </c>
      <c r="I17" s="71">
        <v>360</v>
      </c>
      <c r="J17" s="68"/>
    </row>
    <row r="18" spans="2:10" ht="18.95" customHeight="1" x14ac:dyDescent="0.2">
      <c r="B18" s="66" t="s">
        <v>303</v>
      </c>
      <c r="C18" s="67" t="s">
        <v>21</v>
      </c>
      <c r="D18" s="68" t="s">
        <v>321</v>
      </c>
      <c r="E18" s="68" t="s">
        <v>322</v>
      </c>
      <c r="F18" s="68" t="s">
        <v>325</v>
      </c>
      <c r="G18" s="68" t="s">
        <v>316</v>
      </c>
      <c r="H18" s="68" t="s">
        <v>326</v>
      </c>
      <c r="I18" s="71">
        <v>3290</v>
      </c>
      <c r="J18" s="68"/>
    </row>
    <row r="19" spans="2:10" ht="18.95" customHeight="1" x14ac:dyDescent="0.2">
      <c r="B19" s="66" t="s">
        <v>303</v>
      </c>
      <c r="C19" s="67" t="s">
        <v>21</v>
      </c>
      <c r="D19" s="68" t="s">
        <v>321</v>
      </c>
      <c r="E19" s="68" t="s">
        <v>322</v>
      </c>
      <c r="F19" s="68" t="s">
        <v>327</v>
      </c>
      <c r="G19" s="68" t="s">
        <v>316</v>
      </c>
      <c r="H19" s="68" t="s">
        <v>328</v>
      </c>
      <c r="I19" s="71">
        <v>360</v>
      </c>
      <c r="J19" s="68"/>
    </row>
    <row r="20" spans="2:10" ht="18.95" customHeight="1" x14ac:dyDescent="0.2">
      <c r="B20" s="72"/>
      <c r="C20" s="67"/>
      <c r="D20" s="68"/>
      <c r="E20" s="68"/>
      <c r="F20" s="68"/>
      <c r="G20" s="68"/>
      <c r="H20" s="68"/>
      <c r="I20" s="71"/>
      <c r="J20" s="68"/>
    </row>
    <row r="21" spans="2:10" ht="18.95" customHeight="1" x14ac:dyDescent="0.2">
      <c r="B21" s="72"/>
      <c r="C21" s="67"/>
      <c r="D21" s="68"/>
      <c r="E21" s="68"/>
      <c r="F21" s="68"/>
      <c r="G21" s="68"/>
      <c r="H21" s="68"/>
      <c r="I21" s="71"/>
      <c r="J21" s="68"/>
    </row>
    <row r="22" spans="2:10" ht="18.95" customHeight="1" x14ac:dyDescent="0.2">
      <c r="B22" s="72"/>
      <c r="C22" s="67"/>
      <c r="D22" s="68"/>
      <c r="E22" s="68"/>
      <c r="F22" s="68"/>
      <c r="G22" s="68"/>
      <c r="H22" s="68"/>
      <c r="I22" s="71"/>
      <c r="J22" s="68"/>
    </row>
    <row r="23" spans="2:10" ht="18.95" customHeight="1" x14ac:dyDescent="0.2">
      <c r="B23" s="72"/>
      <c r="C23" s="67"/>
      <c r="D23" s="68"/>
      <c r="E23" s="68"/>
      <c r="F23" s="68"/>
      <c r="G23" s="68"/>
      <c r="H23" s="68"/>
      <c r="I23" s="71"/>
      <c r="J23" s="68"/>
    </row>
    <row r="24" spans="2:10" ht="18.95" customHeight="1" x14ac:dyDescent="0.2">
      <c r="B24" s="72"/>
      <c r="C24" s="67"/>
      <c r="D24" s="68"/>
      <c r="E24" s="68"/>
      <c r="F24" s="68"/>
      <c r="G24" s="68"/>
      <c r="H24" s="68"/>
      <c r="I24" s="71"/>
      <c r="J24" s="68"/>
    </row>
    <row r="25" spans="2:10" ht="18.95" customHeight="1" x14ac:dyDescent="0.2">
      <c r="B25" s="72"/>
      <c r="C25" s="67"/>
      <c r="D25" s="68"/>
      <c r="E25" s="68"/>
      <c r="F25" s="68"/>
      <c r="G25" s="68"/>
      <c r="H25" s="68"/>
      <c r="I25" s="71"/>
      <c r="J25" s="68"/>
    </row>
    <row r="26" spans="2:10" ht="18.95" customHeight="1" x14ac:dyDescent="0.2">
      <c r="B26" s="72"/>
      <c r="C26" s="67"/>
      <c r="D26" s="68"/>
      <c r="E26" s="68"/>
      <c r="F26" s="68"/>
      <c r="G26" s="68"/>
      <c r="H26" s="68"/>
      <c r="I26" s="71"/>
      <c r="J26" s="68"/>
    </row>
    <row r="27" spans="2:10" ht="18.95" customHeight="1" x14ac:dyDescent="0.2">
      <c r="B27" s="72"/>
      <c r="C27" s="67"/>
      <c r="D27" s="68"/>
      <c r="E27" s="68"/>
      <c r="F27" s="68"/>
      <c r="G27" s="68"/>
      <c r="H27" s="68"/>
      <c r="I27" s="71"/>
      <c r="J27" s="68"/>
    </row>
    <row r="28" spans="2:10" ht="18.95" customHeight="1" x14ac:dyDescent="0.2">
      <c r="B28" s="72"/>
      <c r="C28" s="67"/>
      <c r="D28" s="68"/>
      <c r="E28" s="68"/>
      <c r="F28" s="68"/>
      <c r="G28" s="68"/>
      <c r="H28" s="68"/>
      <c r="I28" s="71"/>
      <c r="J28" s="68"/>
    </row>
    <row r="29" spans="2:10" ht="18.95" customHeight="1" x14ac:dyDescent="0.2">
      <c r="B29" s="72"/>
      <c r="C29" s="67"/>
      <c r="D29" s="68"/>
      <c r="E29" s="68"/>
      <c r="F29" s="68"/>
      <c r="G29" s="68"/>
      <c r="H29" s="68"/>
      <c r="I29" s="71"/>
      <c r="J29" s="68"/>
    </row>
    <row r="30" spans="2:10" ht="18.95" customHeight="1" x14ac:dyDescent="0.2">
      <c r="B30" s="72"/>
      <c r="C30" s="67"/>
      <c r="D30" s="68"/>
      <c r="E30" s="68"/>
      <c r="F30" s="68"/>
      <c r="G30" s="68"/>
      <c r="H30" s="68"/>
      <c r="I30" s="71"/>
      <c r="J30" s="68"/>
    </row>
    <row r="31" spans="2:10" ht="18.95" customHeight="1" x14ac:dyDescent="0.2">
      <c r="B31" s="72"/>
      <c r="C31" s="67"/>
      <c r="D31" s="68"/>
      <c r="E31" s="68"/>
      <c r="F31" s="68"/>
      <c r="G31" s="68"/>
      <c r="H31" s="68"/>
      <c r="I31" s="71"/>
      <c r="J31" s="68"/>
    </row>
    <row r="32" spans="2:10" ht="26.25" customHeight="1" x14ac:dyDescent="0.2">
      <c r="B32" s="73" t="s">
        <v>329</v>
      </c>
      <c r="C32" s="74"/>
      <c r="D32" s="75"/>
      <c r="E32" s="75"/>
      <c r="F32" s="75"/>
      <c r="G32" s="75"/>
      <c r="H32" s="75"/>
      <c r="I32" s="76">
        <f>SUM(I13:I31)</f>
        <v>9840</v>
      </c>
      <c r="J32" s="75"/>
    </row>
  </sheetData>
  <mergeCells count="9">
    <mergeCell ref="B11:B12"/>
    <mergeCell ref="C11:I11"/>
    <mergeCell ref="J11:J12"/>
    <mergeCell ref="B2:H2"/>
    <mergeCell ref="B4:B5"/>
    <mergeCell ref="G4:G5"/>
    <mergeCell ref="H4:H5"/>
    <mergeCell ref="I4:I5"/>
    <mergeCell ref="J4:J5"/>
  </mergeCells>
  <phoneticPr fontId="4" type="noConversion"/>
  <dataValidations count="1">
    <dataValidation type="list" allowBlank="1" showInputMessage="1" showErrorMessage="1" sqref="C5">
      <formula1>"초,중,고"</formula1>
    </dataValidation>
  </dataValidations>
  <pageMargins left="0.25" right="0.23000000417232513" top="0.74750000238418579" bottom="0.74750000238418579" header="0.31486111879348755" footer="0.31486111879348755"/>
  <pageSetup paperSize="9" scale="53" orientation="portrait" r:id="rId1"/>
  <rowBreaks count="1" manualBreakCount="1">
    <brk id="3" max="1048575" man="1"/>
  </rowBreaks>
  <colBreaks count="1" manualBreakCount="1">
    <brk id="8" max="16383"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
  <sheetViews>
    <sheetView zoomScaleNormal="100" zoomScaleSheetLayoutView="75" workbookViewId="0">
      <pane xSplit="6" ySplit="4" topLeftCell="G5" activePane="bottomRight" state="frozen"/>
      <selection pane="topRight" activeCell="G1" sqref="G1"/>
      <selection pane="bottomLeft" activeCell="A5" sqref="A5"/>
      <selection pane="bottomRight" activeCell="K17" sqref="K17"/>
    </sheetView>
  </sheetViews>
  <sheetFormatPr defaultColWidth="10.28515625" defaultRowHeight="16.5" x14ac:dyDescent="0.2"/>
  <cols>
    <col min="1" max="4" width="10.28515625" style="253"/>
    <col min="5" max="5" width="9.28515625" style="253" customWidth="1"/>
    <col min="6" max="6" width="8.85546875" style="253" customWidth="1"/>
    <col min="7" max="19" width="10.28515625" style="253"/>
    <col min="20" max="20" width="13.28515625" style="253" customWidth="1"/>
    <col min="21" max="21" width="12.5703125" style="253" customWidth="1"/>
    <col min="22" max="22" width="15.140625" style="253" customWidth="1"/>
    <col min="23" max="26" width="12" style="253" bestFit="1" customWidth="1"/>
    <col min="27" max="16384" width="10.28515625" style="253"/>
  </cols>
  <sheetData>
    <row r="1" spans="1:22" s="216" customFormat="1" ht="18" customHeight="1" x14ac:dyDescent="0.2">
      <c r="A1" s="212" t="s">
        <v>706</v>
      </c>
      <c r="B1" s="212"/>
      <c r="C1" s="212"/>
      <c r="D1" s="213"/>
      <c r="E1" s="213"/>
      <c r="F1" s="213"/>
      <c r="G1" s="213"/>
      <c r="H1" s="213"/>
      <c r="I1" s="213"/>
      <c r="J1" s="213"/>
      <c r="K1" s="213"/>
      <c r="L1" s="213"/>
      <c r="M1" s="213"/>
      <c r="N1" s="213"/>
      <c r="O1" s="213"/>
      <c r="P1" s="214"/>
      <c r="Q1" s="214"/>
      <c r="R1" s="214"/>
      <c r="S1" s="214"/>
      <c r="T1" s="215"/>
      <c r="U1" s="215"/>
      <c r="V1" s="215"/>
    </row>
    <row r="2" spans="1:22" s="216" customFormat="1" ht="24.95" customHeight="1" x14ac:dyDescent="0.2">
      <c r="A2" s="217" t="s">
        <v>707</v>
      </c>
      <c r="B2" s="218"/>
      <c r="C2" s="218"/>
      <c r="D2" s="219"/>
      <c r="E2" s="218"/>
      <c r="F2" s="218"/>
      <c r="G2" s="218"/>
      <c r="H2" s="218"/>
      <c r="I2" s="218"/>
      <c r="J2" s="218"/>
      <c r="K2" s="218"/>
      <c r="L2" s="218"/>
      <c r="M2" s="218"/>
      <c r="N2" s="218"/>
      <c r="O2" s="218"/>
      <c r="P2" s="218"/>
      <c r="Q2" s="218"/>
      <c r="R2" s="218"/>
      <c r="S2" s="218"/>
      <c r="T2" s="218"/>
      <c r="U2" s="218"/>
      <c r="V2" s="218"/>
    </row>
    <row r="3" spans="1:22" s="216" customFormat="1" ht="24.95" customHeight="1" x14ac:dyDescent="0.2">
      <c r="A3" s="220"/>
      <c r="B3" s="221"/>
      <c r="C3" s="221"/>
      <c r="D3" s="222"/>
      <c r="E3" s="221"/>
      <c r="F3" s="221"/>
      <c r="G3" s="223"/>
      <c r="H3" s="223"/>
      <c r="I3" s="221"/>
      <c r="J3" s="221"/>
      <c r="K3" s="221"/>
      <c r="L3" s="221"/>
      <c r="M3" s="221"/>
      <c r="N3" s="221"/>
      <c r="O3" s="221"/>
      <c r="P3" s="221"/>
      <c r="Q3" s="221"/>
      <c r="R3" s="224"/>
      <c r="S3" s="224"/>
      <c r="T3" s="225"/>
      <c r="U3" s="226" t="s">
        <v>708</v>
      </c>
      <c r="V3" s="226"/>
    </row>
    <row r="4" spans="1:22" s="216" customFormat="1" ht="15" customHeight="1" x14ac:dyDescent="0.2">
      <c r="A4" s="227"/>
      <c r="B4" s="213"/>
      <c r="C4" s="213"/>
      <c r="D4" s="228"/>
      <c r="E4" s="213"/>
      <c r="F4" s="213"/>
      <c r="G4" s="229"/>
      <c r="H4" s="229"/>
      <c r="I4" s="213"/>
      <c r="J4" s="213"/>
      <c r="K4" s="213"/>
      <c r="L4" s="213"/>
      <c r="M4" s="213"/>
      <c r="N4" s="213"/>
      <c r="O4" s="213"/>
      <c r="P4" s="213"/>
      <c r="Q4" s="213"/>
      <c r="R4" s="224"/>
      <c r="S4" s="224"/>
      <c r="T4" s="225"/>
      <c r="U4" s="225"/>
      <c r="V4" s="225"/>
    </row>
    <row r="5" spans="1:22" s="216" customFormat="1" ht="24" customHeight="1" x14ac:dyDescent="0.2">
      <c r="A5" s="230" t="s">
        <v>709</v>
      </c>
      <c r="B5" s="231" t="s">
        <v>710</v>
      </c>
      <c r="C5" s="230" t="s">
        <v>711</v>
      </c>
      <c r="D5" s="232" t="s">
        <v>712</v>
      </c>
      <c r="E5" s="233" t="s">
        <v>713</v>
      </c>
      <c r="F5" s="231" t="s">
        <v>714</v>
      </c>
      <c r="G5" s="234" t="s">
        <v>715</v>
      </c>
      <c r="H5" s="234" t="s">
        <v>716</v>
      </c>
      <c r="I5" s="234" t="s">
        <v>717</v>
      </c>
      <c r="J5" s="234" t="s">
        <v>718</v>
      </c>
      <c r="K5" s="234" t="s">
        <v>719</v>
      </c>
      <c r="L5" s="235" t="s">
        <v>720</v>
      </c>
      <c r="M5" s="234" t="s">
        <v>721</v>
      </c>
      <c r="N5" s="234" t="s">
        <v>722</v>
      </c>
      <c r="O5" s="234" t="s">
        <v>723</v>
      </c>
      <c r="P5" s="234" t="s">
        <v>724</v>
      </c>
      <c r="Q5" s="234" t="s">
        <v>725</v>
      </c>
      <c r="R5" s="234" t="s">
        <v>726</v>
      </c>
      <c r="S5" s="236" t="s">
        <v>727</v>
      </c>
      <c r="T5" s="237" t="s">
        <v>728</v>
      </c>
      <c r="U5" s="237" t="s">
        <v>729</v>
      </c>
      <c r="V5" s="237" t="s">
        <v>730</v>
      </c>
    </row>
    <row r="6" spans="1:22" s="216" customFormat="1" ht="23.25" customHeight="1" x14ac:dyDescent="0.2">
      <c r="A6" s="238"/>
      <c r="B6" s="238"/>
      <c r="C6" s="238"/>
      <c r="D6" s="232" t="s">
        <v>731</v>
      </c>
      <c r="E6" s="232" t="s">
        <v>732</v>
      </c>
      <c r="F6" s="238"/>
      <c r="G6" s="234" t="s">
        <v>733</v>
      </c>
      <c r="H6" s="235" t="s">
        <v>734</v>
      </c>
      <c r="I6" s="235" t="s">
        <v>735</v>
      </c>
      <c r="J6" s="235" t="s">
        <v>736</v>
      </c>
      <c r="K6" s="235" t="s">
        <v>737</v>
      </c>
      <c r="L6" s="235" t="s">
        <v>738</v>
      </c>
      <c r="M6" s="235" t="s">
        <v>739</v>
      </c>
      <c r="N6" s="235" t="s">
        <v>740</v>
      </c>
      <c r="O6" s="235" t="s">
        <v>741</v>
      </c>
      <c r="P6" s="235" t="s">
        <v>742</v>
      </c>
      <c r="Q6" s="235" t="s">
        <v>743</v>
      </c>
      <c r="R6" s="235" t="s">
        <v>744</v>
      </c>
      <c r="S6" s="235"/>
      <c r="T6" s="237"/>
      <c r="U6" s="237"/>
      <c r="V6" s="237"/>
    </row>
    <row r="7" spans="1:22" s="244" customFormat="1" ht="20.100000000000001" customHeight="1" x14ac:dyDescent="0.2">
      <c r="A7" s="239" t="s">
        <v>745</v>
      </c>
      <c r="B7" s="240"/>
      <c r="C7" s="240"/>
      <c r="D7" s="240"/>
      <c r="E7" s="240"/>
      <c r="F7" s="241"/>
      <c r="G7" s="242">
        <v>1762033900</v>
      </c>
      <c r="H7" s="242">
        <v>143783200</v>
      </c>
      <c r="I7" s="242">
        <v>43560000</v>
      </c>
      <c r="J7" s="242">
        <v>120583870</v>
      </c>
      <c r="K7" s="242">
        <v>0</v>
      </c>
      <c r="L7" s="242">
        <v>15840000</v>
      </c>
      <c r="M7" s="242">
        <v>6533550</v>
      </c>
      <c r="N7" s="242">
        <v>1700000</v>
      </c>
      <c r="O7" s="242" t="s">
        <v>746</v>
      </c>
      <c r="P7" s="242">
        <v>960000</v>
      </c>
      <c r="Q7" s="242">
        <v>93500000</v>
      </c>
      <c r="R7" s="242">
        <v>900000</v>
      </c>
      <c r="S7" s="242">
        <v>240000</v>
      </c>
      <c r="T7" s="243">
        <v>2525920460</v>
      </c>
      <c r="U7" s="243">
        <v>7800000</v>
      </c>
      <c r="V7" s="243">
        <v>2533720460</v>
      </c>
    </row>
    <row r="8" spans="1:22" s="244" customFormat="1" ht="20.100000000000001" customHeight="1" x14ac:dyDescent="0.2">
      <c r="A8" s="245"/>
      <c r="B8" s="246"/>
      <c r="C8" s="246"/>
      <c r="D8" s="246"/>
      <c r="E8" s="246"/>
      <c r="F8" s="247"/>
      <c r="G8" s="242">
        <v>8400000</v>
      </c>
      <c r="H8" s="242" t="s">
        <v>746</v>
      </c>
      <c r="I8" s="242">
        <v>24960000</v>
      </c>
      <c r="J8" s="242" t="s">
        <v>746</v>
      </c>
      <c r="K8" s="242">
        <v>0</v>
      </c>
      <c r="L8" s="242" t="s">
        <v>746</v>
      </c>
      <c r="M8" s="242">
        <v>68971930</v>
      </c>
      <c r="N8" s="242">
        <v>6319390</v>
      </c>
      <c r="O8" s="242">
        <v>48620000</v>
      </c>
      <c r="P8" s="242">
        <v>179014620</v>
      </c>
      <c r="Q8" s="242">
        <v>0</v>
      </c>
      <c r="R8" s="242">
        <v>0</v>
      </c>
      <c r="S8" s="242" t="s">
        <v>746</v>
      </c>
      <c r="T8" s="248"/>
      <c r="U8" s="248"/>
      <c r="V8" s="248"/>
    </row>
    <row r="9" spans="1:22" s="244" customFormat="1" ht="20.100000000000001" customHeight="1" x14ac:dyDescent="0.2">
      <c r="A9" s="230" t="s">
        <v>709</v>
      </c>
      <c r="B9" s="231" t="s">
        <v>710</v>
      </c>
      <c r="C9" s="230" t="s">
        <v>711</v>
      </c>
      <c r="D9" s="232" t="s">
        <v>712</v>
      </c>
      <c r="E9" s="233" t="s">
        <v>713</v>
      </c>
      <c r="F9" s="231" t="s">
        <v>714</v>
      </c>
      <c r="G9" s="234" t="s">
        <v>715</v>
      </c>
      <c r="H9" s="234" t="s">
        <v>716</v>
      </c>
      <c r="I9" s="234" t="s">
        <v>717</v>
      </c>
      <c r="J9" s="234" t="s">
        <v>718</v>
      </c>
      <c r="K9" s="235" t="s">
        <v>719</v>
      </c>
      <c r="L9" s="234" t="s">
        <v>720</v>
      </c>
      <c r="M9" s="234" t="s">
        <v>721</v>
      </c>
      <c r="N9" s="234" t="s">
        <v>722</v>
      </c>
      <c r="O9" s="234" t="s">
        <v>723</v>
      </c>
      <c r="P9" s="234" t="s">
        <v>724</v>
      </c>
      <c r="Q9" s="234" t="s">
        <v>725</v>
      </c>
      <c r="R9" s="234" t="s">
        <v>726</v>
      </c>
      <c r="S9" s="249" t="s">
        <v>747</v>
      </c>
      <c r="T9" s="250" t="s">
        <v>728</v>
      </c>
      <c r="U9" s="250" t="s">
        <v>729</v>
      </c>
      <c r="V9" s="237" t="s">
        <v>730</v>
      </c>
    </row>
    <row r="10" spans="1:22" s="244" customFormat="1" ht="20.100000000000001" customHeight="1" x14ac:dyDescent="0.2">
      <c r="A10" s="238"/>
      <c r="B10" s="238"/>
      <c r="C10" s="238"/>
      <c r="D10" s="232" t="s">
        <v>731</v>
      </c>
      <c r="E10" s="232" t="s">
        <v>732</v>
      </c>
      <c r="F10" s="238"/>
      <c r="G10" s="234" t="s">
        <v>733</v>
      </c>
      <c r="H10" s="234" t="s">
        <v>734</v>
      </c>
      <c r="I10" s="235" t="s">
        <v>735</v>
      </c>
      <c r="J10" s="235" t="s">
        <v>736</v>
      </c>
      <c r="K10" s="235" t="s">
        <v>737</v>
      </c>
      <c r="L10" s="235" t="s">
        <v>738</v>
      </c>
      <c r="M10" s="235" t="s">
        <v>739</v>
      </c>
      <c r="N10" s="235" t="s">
        <v>740</v>
      </c>
      <c r="O10" s="235" t="s">
        <v>741</v>
      </c>
      <c r="P10" s="235" t="s">
        <v>742</v>
      </c>
      <c r="Q10" s="235" t="s">
        <v>743</v>
      </c>
      <c r="R10" s="235" t="s">
        <v>744</v>
      </c>
      <c r="S10" s="251"/>
      <c r="T10" s="252"/>
      <c r="U10" s="252"/>
      <c r="V10" s="237"/>
    </row>
    <row r="11" spans="1:22" x14ac:dyDescent="0.2">
      <c r="A11" s="239" t="s">
        <v>748</v>
      </c>
      <c r="B11" s="240"/>
      <c r="C11" s="240"/>
      <c r="D11" s="240"/>
      <c r="E11" s="240"/>
      <c r="F11" s="241"/>
      <c r="G11" s="242">
        <v>108765500</v>
      </c>
      <c r="H11" s="242">
        <v>6633130</v>
      </c>
      <c r="I11" s="242">
        <v>1920000</v>
      </c>
      <c r="J11" s="242">
        <v>11927030</v>
      </c>
      <c r="K11" s="242">
        <v>0</v>
      </c>
      <c r="L11" s="242">
        <v>1920000</v>
      </c>
      <c r="M11" s="242">
        <v>0</v>
      </c>
      <c r="N11" s="242">
        <v>0</v>
      </c>
      <c r="O11" s="242" t="s">
        <v>746</v>
      </c>
      <c r="P11" s="242">
        <v>0</v>
      </c>
      <c r="Q11" s="242">
        <v>0</v>
      </c>
      <c r="R11" s="242">
        <v>0</v>
      </c>
      <c r="S11" s="242">
        <v>1440000</v>
      </c>
      <c r="T11" s="243">
        <v>169421860</v>
      </c>
      <c r="U11" s="243">
        <v>7200000</v>
      </c>
      <c r="V11" s="243">
        <v>176621860</v>
      </c>
    </row>
    <row r="12" spans="1:22" x14ac:dyDescent="0.2">
      <c r="A12" s="245"/>
      <c r="B12" s="246"/>
      <c r="C12" s="246"/>
      <c r="D12" s="246"/>
      <c r="E12" s="246"/>
      <c r="F12" s="247"/>
      <c r="G12" s="242">
        <v>0</v>
      </c>
      <c r="H12" s="242" t="s">
        <v>746</v>
      </c>
      <c r="I12" s="242">
        <v>0</v>
      </c>
      <c r="J12" s="242" t="s">
        <v>746</v>
      </c>
      <c r="K12" s="242">
        <v>0</v>
      </c>
      <c r="L12" s="242" t="s">
        <v>746</v>
      </c>
      <c r="M12" s="242">
        <v>17028200</v>
      </c>
      <c r="N12" s="242">
        <v>0</v>
      </c>
      <c r="O12" s="242">
        <v>6240000</v>
      </c>
      <c r="P12" s="242">
        <v>11013600</v>
      </c>
      <c r="Q12" s="242">
        <v>2534400</v>
      </c>
      <c r="R12" s="242">
        <v>0</v>
      </c>
      <c r="S12" s="242" t="s">
        <v>746</v>
      </c>
      <c r="T12" s="248"/>
      <c r="U12" s="248"/>
      <c r="V12" s="248"/>
    </row>
    <row r="13" spans="1:22" ht="27" x14ac:dyDescent="0.2">
      <c r="A13" s="230" t="s">
        <v>709</v>
      </c>
      <c r="B13" s="231" t="s">
        <v>710</v>
      </c>
      <c r="C13" s="230" t="s">
        <v>711</v>
      </c>
      <c r="D13" s="232" t="s">
        <v>712</v>
      </c>
      <c r="E13" s="233" t="s">
        <v>713</v>
      </c>
      <c r="F13" s="231" t="s">
        <v>714</v>
      </c>
      <c r="G13" s="234" t="s">
        <v>715</v>
      </c>
      <c r="H13" s="234" t="s">
        <v>716</v>
      </c>
      <c r="I13" s="234" t="s">
        <v>717</v>
      </c>
      <c r="J13" s="234" t="s">
        <v>718</v>
      </c>
      <c r="K13" s="234" t="s">
        <v>719</v>
      </c>
      <c r="L13" s="235" t="s">
        <v>720</v>
      </c>
      <c r="M13" s="234" t="s">
        <v>721</v>
      </c>
      <c r="N13" s="234" t="s">
        <v>722</v>
      </c>
      <c r="O13" s="234" t="s">
        <v>723</v>
      </c>
      <c r="P13" s="234" t="s">
        <v>724</v>
      </c>
      <c r="Q13" s="234" t="s">
        <v>725</v>
      </c>
      <c r="R13" s="234" t="s">
        <v>726</v>
      </c>
      <c r="S13" s="234" t="s">
        <v>749</v>
      </c>
      <c r="T13" s="237" t="s">
        <v>728</v>
      </c>
      <c r="U13" s="237" t="s">
        <v>729</v>
      </c>
      <c r="V13" s="237" t="s">
        <v>730</v>
      </c>
    </row>
    <row r="14" spans="1:22" ht="19.5" x14ac:dyDescent="0.2">
      <c r="A14" s="238"/>
      <c r="B14" s="238"/>
      <c r="C14" s="238"/>
      <c r="D14" s="232" t="s">
        <v>731</v>
      </c>
      <c r="E14" s="232" t="s">
        <v>732</v>
      </c>
      <c r="F14" s="238"/>
      <c r="G14" s="234" t="s">
        <v>733</v>
      </c>
      <c r="H14" s="235" t="s">
        <v>734</v>
      </c>
      <c r="I14" s="235" t="s">
        <v>735</v>
      </c>
      <c r="J14" s="235" t="s">
        <v>736</v>
      </c>
      <c r="K14" s="235" t="s">
        <v>737</v>
      </c>
      <c r="L14" s="235" t="s">
        <v>738</v>
      </c>
      <c r="M14" s="235" t="s">
        <v>739</v>
      </c>
      <c r="N14" s="235" t="s">
        <v>740</v>
      </c>
      <c r="O14" s="235" t="s">
        <v>741</v>
      </c>
      <c r="P14" s="235" t="s">
        <v>742</v>
      </c>
      <c r="Q14" s="235" t="s">
        <v>743</v>
      </c>
      <c r="R14" s="235" t="s">
        <v>744</v>
      </c>
      <c r="S14" s="236" t="s">
        <v>727</v>
      </c>
      <c r="T14" s="237"/>
      <c r="U14" s="237"/>
      <c r="V14" s="237"/>
    </row>
    <row r="15" spans="1:22" x14ac:dyDescent="0.2">
      <c r="A15" s="239" t="s">
        <v>750</v>
      </c>
      <c r="B15" s="240"/>
      <c r="C15" s="240"/>
      <c r="D15" s="240"/>
      <c r="E15" s="240"/>
      <c r="F15" s="241"/>
      <c r="G15" s="242">
        <v>245202410</v>
      </c>
      <c r="H15" s="242">
        <v>11888010</v>
      </c>
      <c r="I15" s="242">
        <v>2640000</v>
      </c>
      <c r="J15" s="242">
        <v>23022870</v>
      </c>
      <c r="K15" s="242">
        <v>0</v>
      </c>
      <c r="L15" s="242">
        <v>480000</v>
      </c>
      <c r="M15" s="242">
        <v>0</v>
      </c>
      <c r="N15" s="242">
        <v>0</v>
      </c>
      <c r="O15" s="242" t="s">
        <v>746</v>
      </c>
      <c r="P15" s="242">
        <v>0</v>
      </c>
      <c r="Q15" s="242">
        <v>24983860</v>
      </c>
      <c r="R15" s="242">
        <v>0</v>
      </c>
      <c r="S15" s="242">
        <v>19013290</v>
      </c>
      <c r="T15" s="243">
        <v>384617580</v>
      </c>
      <c r="U15" s="243"/>
      <c r="V15" s="243">
        <v>384617580</v>
      </c>
    </row>
    <row r="16" spans="1:22" x14ac:dyDescent="0.2">
      <c r="A16" s="245"/>
      <c r="B16" s="246"/>
      <c r="C16" s="246"/>
      <c r="D16" s="246"/>
      <c r="E16" s="246"/>
      <c r="F16" s="247"/>
      <c r="G16" s="242">
        <v>0</v>
      </c>
      <c r="H16" s="242" t="s">
        <v>746</v>
      </c>
      <c r="I16" s="242">
        <v>7800000</v>
      </c>
      <c r="J16" s="242" t="s">
        <v>746</v>
      </c>
      <c r="K16" s="242">
        <v>360000</v>
      </c>
      <c r="L16" s="242" t="s">
        <v>746</v>
      </c>
      <c r="M16" s="242">
        <v>13839460</v>
      </c>
      <c r="N16" s="242">
        <v>0</v>
      </c>
      <c r="O16" s="242">
        <v>12991600</v>
      </c>
      <c r="P16" s="242">
        <v>22396080</v>
      </c>
      <c r="Q16" s="242">
        <v>0</v>
      </c>
      <c r="R16" s="242">
        <v>0</v>
      </c>
      <c r="S16" s="242">
        <v>0</v>
      </c>
      <c r="T16" s="248"/>
      <c r="U16" s="248"/>
      <c r="V16" s="248"/>
    </row>
    <row r="17" spans="1:22" ht="27" x14ac:dyDescent="0.2">
      <c r="A17" s="230" t="s">
        <v>709</v>
      </c>
      <c r="B17" s="231" t="s">
        <v>710</v>
      </c>
      <c r="C17" s="230" t="s">
        <v>711</v>
      </c>
      <c r="D17" s="232" t="s">
        <v>712</v>
      </c>
      <c r="E17" s="233" t="s">
        <v>713</v>
      </c>
      <c r="F17" s="231" t="s">
        <v>714</v>
      </c>
      <c r="G17" s="234" t="s">
        <v>715</v>
      </c>
      <c r="H17" s="234" t="s">
        <v>716</v>
      </c>
      <c r="I17" s="234" t="s">
        <v>717</v>
      </c>
      <c r="J17" s="234" t="s">
        <v>718</v>
      </c>
      <c r="K17" s="234" t="s">
        <v>719</v>
      </c>
      <c r="L17" s="235" t="s">
        <v>720</v>
      </c>
      <c r="M17" s="234" t="s">
        <v>721</v>
      </c>
      <c r="N17" s="234" t="s">
        <v>722</v>
      </c>
      <c r="O17" s="234" t="s">
        <v>723</v>
      </c>
      <c r="P17" s="234" t="s">
        <v>724</v>
      </c>
      <c r="Q17" s="234" t="s">
        <v>725</v>
      </c>
      <c r="R17" s="234" t="s">
        <v>726</v>
      </c>
      <c r="S17" s="234" t="s">
        <v>749</v>
      </c>
      <c r="T17" s="237" t="s">
        <v>728</v>
      </c>
      <c r="U17" s="237" t="s">
        <v>729</v>
      </c>
      <c r="V17" s="237" t="s">
        <v>730</v>
      </c>
    </row>
    <row r="18" spans="1:22" x14ac:dyDescent="0.2">
      <c r="A18" s="238"/>
      <c r="B18" s="238"/>
      <c r="C18" s="238"/>
      <c r="D18" s="232" t="s">
        <v>731</v>
      </c>
      <c r="E18" s="232" t="s">
        <v>732</v>
      </c>
      <c r="F18" s="238"/>
      <c r="G18" s="234" t="s">
        <v>733</v>
      </c>
      <c r="H18" s="235" t="s">
        <v>734</v>
      </c>
      <c r="I18" s="235" t="s">
        <v>735</v>
      </c>
      <c r="J18" s="235" t="s">
        <v>736</v>
      </c>
      <c r="K18" s="235" t="s">
        <v>737</v>
      </c>
      <c r="L18" s="235" t="s">
        <v>738</v>
      </c>
      <c r="M18" s="235" t="s">
        <v>739</v>
      </c>
      <c r="N18" s="235" t="s">
        <v>740</v>
      </c>
      <c r="O18" s="235" t="s">
        <v>741</v>
      </c>
      <c r="P18" s="235" t="s">
        <v>742</v>
      </c>
      <c r="Q18" s="235" t="s">
        <v>743</v>
      </c>
      <c r="R18" s="235" t="s">
        <v>744</v>
      </c>
      <c r="S18" s="235" t="s">
        <v>751</v>
      </c>
      <c r="T18" s="237"/>
      <c r="U18" s="237"/>
      <c r="V18" s="237"/>
    </row>
    <row r="19" spans="1:22" x14ac:dyDescent="0.2">
      <c r="A19" s="239" t="s">
        <v>752</v>
      </c>
      <c r="B19" s="240"/>
      <c r="C19" s="240"/>
      <c r="D19" s="240"/>
      <c r="E19" s="240"/>
      <c r="F19" s="241"/>
      <c r="G19" s="242">
        <v>59678280</v>
      </c>
      <c r="H19" s="242">
        <v>0</v>
      </c>
      <c r="I19" s="242">
        <v>6840000</v>
      </c>
      <c r="J19" s="242">
        <v>1800000</v>
      </c>
      <c r="K19" s="242">
        <v>0</v>
      </c>
      <c r="L19" s="242">
        <v>1200000</v>
      </c>
      <c r="M19" s="242">
        <v>0</v>
      </c>
      <c r="N19" s="242">
        <v>0</v>
      </c>
      <c r="O19" s="242">
        <v>0</v>
      </c>
      <c r="P19" s="242">
        <v>0</v>
      </c>
      <c r="Q19" s="242">
        <v>0</v>
      </c>
      <c r="R19" s="242">
        <v>0</v>
      </c>
      <c r="S19" s="242">
        <v>8272000</v>
      </c>
      <c r="T19" s="243">
        <v>92056480</v>
      </c>
      <c r="U19" s="243"/>
      <c r="V19" s="243">
        <v>92056480</v>
      </c>
    </row>
    <row r="20" spans="1:22" x14ac:dyDescent="0.2">
      <c r="A20" s="245"/>
      <c r="B20" s="246"/>
      <c r="C20" s="246"/>
      <c r="D20" s="246"/>
      <c r="E20" s="246"/>
      <c r="F20" s="247"/>
      <c r="G20" s="242">
        <v>0</v>
      </c>
      <c r="H20" s="242">
        <v>0</v>
      </c>
      <c r="I20" s="242">
        <v>0</v>
      </c>
      <c r="J20" s="242">
        <v>0</v>
      </c>
      <c r="K20" s="242">
        <v>0</v>
      </c>
      <c r="L20" s="242">
        <v>0</v>
      </c>
      <c r="M20" s="242">
        <v>2866200</v>
      </c>
      <c r="N20" s="242">
        <v>0</v>
      </c>
      <c r="O20" s="242">
        <v>4680000</v>
      </c>
      <c r="P20" s="242">
        <v>3000000</v>
      </c>
      <c r="Q20" s="242">
        <v>1560000</v>
      </c>
      <c r="R20" s="242">
        <v>0</v>
      </c>
      <c r="S20" s="242">
        <v>2160000</v>
      </c>
      <c r="T20" s="248"/>
      <c r="U20" s="248"/>
      <c r="V20" s="248"/>
    </row>
  </sheetData>
  <mergeCells count="48">
    <mergeCell ref="U17:U18"/>
    <mergeCell ref="V17:V18"/>
    <mergeCell ref="A19:F20"/>
    <mergeCell ref="T19:T20"/>
    <mergeCell ref="U19:U20"/>
    <mergeCell ref="V19:V20"/>
    <mergeCell ref="V13:V14"/>
    <mergeCell ref="A15:F16"/>
    <mergeCell ref="T15:T16"/>
    <mergeCell ref="U15:U16"/>
    <mergeCell ref="V15:V16"/>
    <mergeCell ref="A17:A18"/>
    <mergeCell ref="B17:B18"/>
    <mergeCell ref="C17:C18"/>
    <mergeCell ref="F17:F18"/>
    <mergeCell ref="T17:T18"/>
    <mergeCell ref="A13:A14"/>
    <mergeCell ref="B13:B14"/>
    <mergeCell ref="C13:C14"/>
    <mergeCell ref="F13:F14"/>
    <mergeCell ref="T13:T14"/>
    <mergeCell ref="U13:U14"/>
    <mergeCell ref="U9:U10"/>
    <mergeCell ref="V9:V10"/>
    <mergeCell ref="A11:F12"/>
    <mergeCell ref="T11:T12"/>
    <mergeCell ref="U11:U12"/>
    <mergeCell ref="V11:V12"/>
    <mergeCell ref="V5:V6"/>
    <mergeCell ref="A7:F8"/>
    <mergeCell ref="T7:T8"/>
    <mergeCell ref="U7:U8"/>
    <mergeCell ref="V7:V8"/>
    <mergeCell ref="A9:A10"/>
    <mergeCell ref="B9:B10"/>
    <mergeCell ref="C9:C10"/>
    <mergeCell ref="F9:F10"/>
    <mergeCell ref="T9:T10"/>
    <mergeCell ref="A1:C1"/>
    <mergeCell ref="A2:V2"/>
    <mergeCell ref="G3:H3"/>
    <mergeCell ref="U3:V3"/>
    <mergeCell ref="A5:A6"/>
    <mergeCell ref="B5:B6"/>
    <mergeCell ref="C5:C6"/>
    <mergeCell ref="F5:F6"/>
    <mergeCell ref="T5:T6"/>
    <mergeCell ref="U5:U6"/>
  </mergeCells>
  <phoneticPr fontId="4" type="noConversion"/>
  <pageMargins left="0.70866141732283472" right="0.70866141732283472" top="0.74803149606299213" bottom="0.74803149606299213" header="0.31496062992125984" footer="0.31496062992125984"/>
  <pageSetup paperSize="9" scale="58" fitToWidth="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9"/>
  <sheetViews>
    <sheetView zoomScale="130" zoomScaleNormal="130" zoomScaleSheetLayoutView="75" workbookViewId="0">
      <selection activeCell="E10" sqref="E10"/>
    </sheetView>
  </sheetViews>
  <sheetFormatPr defaultRowHeight="16.5" x14ac:dyDescent="0.3"/>
  <cols>
    <col min="1" max="1" width="24.28515625" style="34" bestFit="1" customWidth="1"/>
    <col min="2" max="2" width="5.7109375" style="34" bestFit="1" customWidth="1"/>
    <col min="3" max="4" width="11.7109375" style="34" bestFit="1" customWidth="1"/>
    <col min="5" max="5" width="7.7109375" style="34" bestFit="1" customWidth="1"/>
    <col min="6" max="6" width="16.28515625" style="34" bestFit="1" customWidth="1"/>
    <col min="7" max="7" width="46.85546875" style="34" customWidth="1"/>
    <col min="8" max="8" width="15.5703125" style="34" bestFit="1" customWidth="1"/>
    <col min="9" max="9" width="12.7109375" style="35" bestFit="1" customWidth="1"/>
    <col min="10" max="256" width="9.140625" style="34"/>
    <col min="257" max="257" width="24.28515625" style="34" bestFit="1" customWidth="1"/>
    <col min="258" max="258" width="5.7109375" style="34" bestFit="1" customWidth="1"/>
    <col min="259" max="260" width="11.7109375" style="34" bestFit="1" customWidth="1"/>
    <col min="261" max="261" width="7.7109375" style="34" bestFit="1" customWidth="1"/>
    <col min="262" max="262" width="16.28515625" style="34" bestFit="1" customWidth="1"/>
    <col min="263" max="263" width="46.85546875" style="34" customWidth="1"/>
    <col min="264" max="264" width="15.5703125" style="34" bestFit="1" customWidth="1"/>
    <col min="265" max="265" width="12.7109375" style="34" bestFit="1" customWidth="1"/>
    <col min="266" max="512" width="9.140625" style="34"/>
    <col min="513" max="513" width="24.28515625" style="34" bestFit="1" customWidth="1"/>
    <col min="514" max="514" width="5.7109375" style="34" bestFit="1" customWidth="1"/>
    <col min="515" max="516" width="11.7109375" style="34" bestFit="1" customWidth="1"/>
    <col min="517" max="517" width="7.7109375" style="34" bestFit="1" customWidth="1"/>
    <col min="518" max="518" width="16.28515625" style="34" bestFit="1" customWidth="1"/>
    <col min="519" max="519" width="46.85546875" style="34" customWidth="1"/>
    <col min="520" max="520" width="15.5703125" style="34" bestFit="1" customWidth="1"/>
    <col min="521" max="521" width="12.7109375" style="34" bestFit="1" customWidth="1"/>
    <col min="522" max="768" width="9.140625" style="34"/>
    <col min="769" max="769" width="24.28515625" style="34" bestFit="1" customWidth="1"/>
    <col min="770" max="770" width="5.7109375" style="34" bestFit="1" customWidth="1"/>
    <col min="771" max="772" width="11.7109375" style="34" bestFit="1" customWidth="1"/>
    <col min="773" max="773" width="7.7109375" style="34" bestFit="1" customWidth="1"/>
    <col min="774" max="774" width="16.28515625" style="34" bestFit="1" customWidth="1"/>
    <col min="775" max="775" width="46.85546875" style="34" customWidth="1"/>
    <col min="776" max="776" width="15.5703125" style="34" bestFit="1" customWidth="1"/>
    <col min="777" max="777" width="12.7109375" style="34" bestFit="1" customWidth="1"/>
    <col min="778" max="1024" width="9.140625" style="34"/>
    <col min="1025" max="1025" width="24.28515625" style="34" bestFit="1" customWidth="1"/>
    <col min="1026" max="1026" width="5.7109375" style="34" bestFit="1" customWidth="1"/>
    <col min="1027" max="1028" width="11.7109375" style="34" bestFit="1" customWidth="1"/>
    <col min="1029" max="1029" width="7.7109375" style="34" bestFit="1" customWidth="1"/>
    <col min="1030" max="1030" width="16.28515625" style="34" bestFit="1" customWidth="1"/>
    <col min="1031" max="1031" width="46.85546875" style="34" customWidth="1"/>
    <col min="1032" max="1032" width="15.5703125" style="34" bestFit="1" customWidth="1"/>
    <col min="1033" max="1033" width="12.7109375" style="34" bestFit="1" customWidth="1"/>
    <col min="1034" max="1280" width="9.140625" style="34"/>
    <col min="1281" max="1281" width="24.28515625" style="34" bestFit="1" customWidth="1"/>
    <col min="1282" max="1282" width="5.7109375" style="34" bestFit="1" customWidth="1"/>
    <col min="1283" max="1284" width="11.7109375" style="34" bestFit="1" customWidth="1"/>
    <col min="1285" max="1285" width="7.7109375" style="34" bestFit="1" customWidth="1"/>
    <col min="1286" max="1286" width="16.28515625" style="34" bestFit="1" customWidth="1"/>
    <col min="1287" max="1287" width="46.85546875" style="34" customWidth="1"/>
    <col min="1288" max="1288" width="15.5703125" style="34" bestFit="1" customWidth="1"/>
    <col min="1289" max="1289" width="12.7109375" style="34" bestFit="1" customWidth="1"/>
    <col min="1290" max="1536" width="9.140625" style="34"/>
    <col min="1537" max="1537" width="24.28515625" style="34" bestFit="1" customWidth="1"/>
    <col min="1538" max="1538" width="5.7109375" style="34" bestFit="1" customWidth="1"/>
    <col min="1539" max="1540" width="11.7109375" style="34" bestFit="1" customWidth="1"/>
    <col min="1541" max="1541" width="7.7109375" style="34" bestFit="1" customWidth="1"/>
    <col min="1542" max="1542" width="16.28515625" style="34" bestFit="1" customWidth="1"/>
    <col min="1543" max="1543" width="46.85546875" style="34" customWidth="1"/>
    <col min="1544" max="1544" width="15.5703125" style="34" bestFit="1" customWidth="1"/>
    <col min="1545" max="1545" width="12.7109375" style="34" bestFit="1" customWidth="1"/>
    <col min="1546" max="1792" width="9.140625" style="34"/>
    <col min="1793" max="1793" width="24.28515625" style="34" bestFit="1" customWidth="1"/>
    <col min="1794" max="1794" width="5.7109375" style="34" bestFit="1" customWidth="1"/>
    <col min="1795" max="1796" width="11.7109375" style="34" bestFit="1" customWidth="1"/>
    <col min="1797" max="1797" width="7.7109375" style="34" bestFit="1" customWidth="1"/>
    <col min="1798" max="1798" width="16.28515625" style="34" bestFit="1" customWidth="1"/>
    <col min="1799" max="1799" width="46.85546875" style="34" customWidth="1"/>
    <col min="1800" max="1800" width="15.5703125" style="34" bestFit="1" customWidth="1"/>
    <col min="1801" max="1801" width="12.7109375" style="34" bestFit="1" customWidth="1"/>
    <col min="1802" max="2048" width="9.140625" style="34"/>
    <col min="2049" max="2049" width="24.28515625" style="34" bestFit="1" customWidth="1"/>
    <col min="2050" max="2050" width="5.7109375" style="34" bestFit="1" customWidth="1"/>
    <col min="2051" max="2052" width="11.7109375" style="34" bestFit="1" customWidth="1"/>
    <col min="2053" max="2053" width="7.7109375" style="34" bestFit="1" customWidth="1"/>
    <col min="2054" max="2054" width="16.28515625" style="34" bestFit="1" customWidth="1"/>
    <col min="2055" max="2055" width="46.85546875" style="34" customWidth="1"/>
    <col min="2056" max="2056" width="15.5703125" style="34" bestFit="1" customWidth="1"/>
    <col min="2057" max="2057" width="12.7109375" style="34" bestFit="1" customWidth="1"/>
    <col min="2058" max="2304" width="9.140625" style="34"/>
    <col min="2305" max="2305" width="24.28515625" style="34" bestFit="1" customWidth="1"/>
    <col min="2306" max="2306" width="5.7109375" style="34" bestFit="1" customWidth="1"/>
    <col min="2307" max="2308" width="11.7109375" style="34" bestFit="1" customWidth="1"/>
    <col min="2309" max="2309" width="7.7109375" style="34" bestFit="1" customWidth="1"/>
    <col min="2310" max="2310" width="16.28515625" style="34" bestFit="1" customWidth="1"/>
    <col min="2311" max="2311" width="46.85546875" style="34" customWidth="1"/>
    <col min="2312" max="2312" width="15.5703125" style="34" bestFit="1" customWidth="1"/>
    <col min="2313" max="2313" width="12.7109375" style="34" bestFit="1" customWidth="1"/>
    <col min="2314" max="2560" width="9.140625" style="34"/>
    <col min="2561" max="2561" width="24.28515625" style="34" bestFit="1" customWidth="1"/>
    <col min="2562" max="2562" width="5.7109375" style="34" bestFit="1" customWidth="1"/>
    <col min="2563" max="2564" width="11.7109375" style="34" bestFit="1" customWidth="1"/>
    <col min="2565" max="2565" width="7.7109375" style="34" bestFit="1" customWidth="1"/>
    <col min="2566" max="2566" width="16.28515625" style="34" bestFit="1" customWidth="1"/>
    <col min="2567" max="2567" width="46.85546875" style="34" customWidth="1"/>
    <col min="2568" max="2568" width="15.5703125" style="34" bestFit="1" customWidth="1"/>
    <col min="2569" max="2569" width="12.7109375" style="34" bestFit="1" customWidth="1"/>
    <col min="2570" max="2816" width="9.140625" style="34"/>
    <col min="2817" max="2817" width="24.28515625" style="34" bestFit="1" customWidth="1"/>
    <col min="2818" max="2818" width="5.7109375" style="34" bestFit="1" customWidth="1"/>
    <col min="2819" max="2820" width="11.7109375" style="34" bestFit="1" customWidth="1"/>
    <col min="2821" max="2821" width="7.7109375" style="34" bestFit="1" customWidth="1"/>
    <col min="2822" max="2822" width="16.28515625" style="34" bestFit="1" customWidth="1"/>
    <col min="2823" max="2823" width="46.85546875" style="34" customWidth="1"/>
    <col min="2824" max="2824" width="15.5703125" style="34" bestFit="1" customWidth="1"/>
    <col min="2825" max="2825" width="12.7109375" style="34" bestFit="1" customWidth="1"/>
    <col min="2826" max="3072" width="9.140625" style="34"/>
    <col min="3073" max="3073" width="24.28515625" style="34" bestFit="1" customWidth="1"/>
    <col min="3074" max="3074" width="5.7109375" style="34" bestFit="1" customWidth="1"/>
    <col min="3075" max="3076" width="11.7109375" style="34" bestFit="1" customWidth="1"/>
    <col min="3077" max="3077" width="7.7109375" style="34" bestFit="1" customWidth="1"/>
    <col min="3078" max="3078" width="16.28515625" style="34" bestFit="1" customWidth="1"/>
    <col min="3079" max="3079" width="46.85546875" style="34" customWidth="1"/>
    <col min="3080" max="3080" width="15.5703125" style="34" bestFit="1" customWidth="1"/>
    <col min="3081" max="3081" width="12.7109375" style="34" bestFit="1" customWidth="1"/>
    <col min="3082" max="3328" width="9.140625" style="34"/>
    <col min="3329" max="3329" width="24.28515625" style="34" bestFit="1" customWidth="1"/>
    <col min="3330" max="3330" width="5.7109375" style="34" bestFit="1" customWidth="1"/>
    <col min="3331" max="3332" width="11.7109375" style="34" bestFit="1" customWidth="1"/>
    <col min="3333" max="3333" width="7.7109375" style="34" bestFit="1" customWidth="1"/>
    <col min="3334" max="3334" width="16.28515625" style="34" bestFit="1" customWidth="1"/>
    <col min="3335" max="3335" width="46.85546875" style="34" customWidth="1"/>
    <col min="3336" max="3336" width="15.5703125" style="34" bestFit="1" customWidth="1"/>
    <col min="3337" max="3337" width="12.7109375" style="34" bestFit="1" customWidth="1"/>
    <col min="3338" max="3584" width="9.140625" style="34"/>
    <col min="3585" max="3585" width="24.28515625" style="34" bestFit="1" customWidth="1"/>
    <col min="3586" max="3586" width="5.7109375" style="34" bestFit="1" customWidth="1"/>
    <col min="3587" max="3588" width="11.7109375" style="34" bestFit="1" customWidth="1"/>
    <col min="3589" max="3589" width="7.7109375" style="34" bestFit="1" customWidth="1"/>
    <col min="3590" max="3590" width="16.28515625" style="34" bestFit="1" customWidth="1"/>
    <col min="3591" max="3591" width="46.85546875" style="34" customWidth="1"/>
    <col min="3592" max="3592" width="15.5703125" style="34" bestFit="1" customWidth="1"/>
    <col min="3593" max="3593" width="12.7109375" style="34" bestFit="1" customWidth="1"/>
    <col min="3594" max="3840" width="9.140625" style="34"/>
    <col min="3841" max="3841" width="24.28515625" style="34" bestFit="1" customWidth="1"/>
    <col min="3842" max="3842" width="5.7109375" style="34" bestFit="1" customWidth="1"/>
    <col min="3843" max="3844" width="11.7109375" style="34" bestFit="1" customWidth="1"/>
    <col min="3845" max="3845" width="7.7109375" style="34" bestFit="1" customWidth="1"/>
    <col min="3846" max="3846" width="16.28515625" style="34" bestFit="1" customWidth="1"/>
    <col min="3847" max="3847" width="46.85546875" style="34" customWidth="1"/>
    <col min="3848" max="3848" width="15.5703125" style="34" bestFit="1" customWidth="1"/>
    <col min="3849" max="3849" width="12.7109375" style="34" bestFit="1" customWidth="1"/>
    <col min="3850" max="4096" width="9.140625" style="34"/>
    <col min="4097" max="4097" width="24.28515625" style="34" bestFit="1" customWidth="1"/>
    <col min="4098" max="4098" width="5.7109375" style="34" bestFit="1" customWidth="1"/>
    <col min="4099" max="4100" width="11.7109375" style="34" bestFit="1" customWidth="1"/>
    <col min="4101" max="4101" width="7.7109375" style="34" bestFit="1" customWidth="1"/>
    <col min="4102" max="4102" width="16.28515625" style="34" bestFit="1" customWidth="1"/>
    <col min="4103" max="4103" width="46.85546875" style="34" customWidth="1"/>
    <col min="4104" max="4104" width="15.5703125" style="34" bestFit="1" customWidth="1"/>
    <col min="4105" max="4105" width="12.7109375" style="34" bestFit="1" customWidth="1"/>
    <col min="4106" max="4352" width="9.140625" style="34"/>
    <col min="4353" max="4353" width="24.28515625" style="34" bestFit="1" customWidth="1"/>
    <col min="4354" max="4354" width="5.7109375" style="34" bestFit="1" customWidth="1"/>
    <col min="4355" max="4356" width="11.7109375" style="34" bestFit="1" customWidth="1"/>
    <col min="4357" max="4357" width="7.7109375" style="34" bestFit="1" customWidth="1"/>
    <col min="4358" max="4358" width="16.28515625" style="34" bestFit="1" customWidth="1"/>
    <col min="4359" max="4359" width="46.85546875" style="34" customWidth="1"/>
    <col min="4360" max="4360" width="15.5703125" style="34" bestFit="1" customWidth="1"/>
    <col min="4361" max="4361" width="12.7109375" style="34" bestFit="1" customWidth="1"/>
    <col min="4362" max="4608" width="9.140625" style="34"/>
    <col min="4609" max="4609" width="24.28515625" style="34" bestFit="1" customWidth="1"/>
    <col min="4610" max="4610" width="5.7109375" style="34" bestFit="1" customWidth="1"/>
    <col min="4611" max="4612" width="11.7109375" style="34" bestFit="1" customWidth="1"/>
    <col min="4613" max="4613" width="7.7109375" style="34" bestFit="1" customWidth="1"/>
    <col min="4614" max="4614" width="16.28515625" style="34" bestFit="1" customWidth="1"/>
    <col min="4615" max="4615" width="46.85546875" style="34" customWidth="1"/>
    <col min="4616" max="4616" width="15.5703125" style="34" bestFit="1" customWidth="1"/>
    <col min="4617" max="4617" width="12.7109375" style="34" bestFit="1" customWidth="1"/>
    <col min="4618" max="4864" width="9.140625" style="34"/>
    <col min="4865" max="4865" width="24.28515625" style="34" bestFit="1" customWidth="1"/>
    <col min="4866" max="4866" width="5.7109375" style="34" bestFit="1" customWidth="1"/>
    <col min="4867" max="4868" width="11.7109375" style="34" bestFit="1" customWidth="1"/>
    <col min="4869" max="4869" width="7.7109375" style="34" bestFit="1" customWidth="1"/>
    <col min="4870" max="4870" width="16.28515625" style="34" bestFit="1" customWidth="1"/>
    <col min="4871" max="4871" width="46.85546875" style="34" customWidth="1"/>
    <col min="4872" max="4872" width="15.5703125" style="34" bestFit="1" customWidth="1"/>
    <col min="4873" max="4873" width="12.7109375" style="34" bestFit="1" customWidth="1"/>
    <col min="4874" max="5120" width="9.140625" style="34"/>
    <col min="5121" max="5121" width="24.28515625" style="34" bestFit="1" customWidth="1"/>
    <col min="5122" max="5122" width="5.7109375" style="34" bestFit="1" customWidth="1"/>
    <col min="5123" max="5124" width="11.7109375" style="34" bestFit="1" customWidth="1"/>
    <col min="5125" max="5125" width="7.7109375" style="34" bestFit="1" customWidth="1"/>
    <col min="5126" max="5126" width="16.28515625" style="34" bestFit="1" customWidth="1"/>
    <col min="5127" max="5127" width="46.85546875" style="34" customWidth="1"/>
    <col min="5128" max="5128" width="15.5703125" style="34" bestFit="1" customWidth="1"/>
    <col min="5129" max="5129" width="12.7109375" style="34" bestFit="1" customWidth="1"/>
    <col min="5130" max="5376" width="9.140625" style="34"/>
    <col min="5377" max="5377" width="24.28515625" style="34" bestFit="1" customWidth="1"/>
    <col min="5378" max="5378" width="5.7109375" style="34" bestFit="1" customWidth="1"/>
    <col min="5379" max="5380" width="11.7109375" style="34" bestFit="1" customWidth="1"/>
    <col min="5381" max="5381" width="7.7109375" style="34" bestFit="1" customWidth="1"/>
    <col min="5382" max="5382" width="16.28515625" style="34" bestFit="1" customWidth="1"/>
    <col min="5383" max="5383" width="46.85546875" style="34" customWidth="1"/>
    <col min="5384" max="5384" width="15.5703125" style="34" bestFit="1" customWidth="1"/>
    <col min="5385" max="5385" width="12.7109375" style="34" bestFit="1" customWidth="1"/>
    <col min="5386" max="5632" width="9.140625" style="34"/>
    <col min="5633" max="5633" width="24.28515625" style="34" bestFit="1" customWidth="1"/>
    <col min="5634" max="5634" width="5.7109375" style="34" bestFit="1" customWidth="1"/>
    <col min="5635" max="5636" width="11.7109375" style="34" bestFit="1" customWidth="1"/>
    <col min="5637" max="5637" width="7.7109375" style="34" bestFit="1" customWidth="1"/>
    <col min="5638" max="5638" width="16.28515625" style="34" bestFit="1" customWidth="1"/>
    <col min="5639" max="5639" width="46.85546875" style="34" customWidth="1"/>
    <col min="5640" max="5640" width="15.5703125" style="34" bestFit="1" customWidth="1"/>
    <col min="5641" max="5641" width="12.7109375" style="34" bestFit="1" customWidth="1"/>
    <col min="5642" max="5888" width="9.140625" style="34"/>
    <col min="5889" max="5889" width="24.28515625" style="34" bestFit="1" customWidth="1"/>
    <col min="5890" max="5890" width="5.7109375" style="34" bestFit="1" customWidth="1"/>
    <col min="5891" max="5892" width="11.7109375" style="34" bestFit="1" customWidth="1"/>
    <col min="5893" max="5893" width="7.7109375" style="34" bestFit="1" customWidth="1"/>
    <col min="5894" max="5894" width="16.28515625" style="34" bestFit="1" customWidth="1"/>
    <col min="5895" max="5895" width="46.85546875" style="34" customWidth="1"/>
    <col min="5896" max="5896" width="15.5703125" style="34" bestFit="1" customWidth="1"/>
    <col min="5897" max="5897" width="12.7109375" style="34" bestFit="1" customWidth="1"/>
    <col min="5898" max="6144" width="9.140625" style="34"/>
    <col min="6145" max="6145" width="24.28515625" style="34" bestFit="1" customWidth="1"/>
    <col min="6146" max="6146" width="5.7109375" style="34" bestFit="1" customWidth="1"/>
    <col min="6147" max="6148" width="11.7109375" style="34" bestFit="1" customWidth="1"/>
    <col min="6149" max="6149" width="7.7109375" style="34" bestFit="1" customWidth="1"/>
    <col min="6150" max="6150" width="16.28515625" style="34" bestFit="1" customWidth="1"/>
    <col min="6151" max="6151" width="46.85546875" style="34" customWidth="1"/>
    <col min="6152" max="6152" width="15.5703125" style="34" bestFit="1" customWidth="1"/>
    <col min="6153" max="6153" width="12.7109375" style="34" bestFit="1" customWidth="1"/>
    <col min="6154" max="6400" width="9.140625" style="34"/>
    <col min="6401" max="6401" width="24.28515625" style="34" bestFit="1" customWidth="1"/>
    <col min="6402" max="6402" width="5.7109375" style="34" bestFit="1" customWidth="1"/>
    <col min="6403" max="6404" width="11.7109375" style="34" bestFit="1" customWidth="1"/>
    <col min="6405" max="6405" width="7.7109375" style="34" bestFit="1" customWidth="1"/>
    <col min="6406" max="6406" width="16.28515625" style="34" bestFit="1" customWidth="1"/>
    <col min="6407" max="6407" width="46.85546875" style="34" customWidth="1"/>
    <col min="6408" max="6408" width="15.5703125" style="34" bestFit="1" customWidth="1"/>
    <col min="6409" max="6409" width="12.7109375" style="34" bestFit="1" customWidth="1"/>
    <col min="6410" max="6656" width="9.140625" style="34"/>
    <col min="6657" max="6657" width="24.28515625" style="34" bestFit="1" customWidth="1"/>
    <col min="6658" max="6658" width="5.7109375" style="34" bestFit="1" customWidth="1"/>
    <col min="6659" max="6660" width="11.7109375" style="34" bestFit="1" customWidth="1"/>
    <col min="6661" max="6661" width="7.7109375" style="34" bestFit="1" customWidth="1"/>
    <col min="6662" max="6662" width="16.28515625" style="34" bestFit="1" customWidth="1"/>
    <col min="6663" max="6663" width="46.85546875" style="34" customWidth="1"/>
    <col min="6664" max="6664" width="15.5703125" style="34" bestFit="1" customWidth="1"/>
    <col min="6665" max="6665" width="12.7109375" style="34" bestFit="1" customWidth="1"/>
    <col min="6666" max="6912" width="9.140625" style="34"/>
    <col min="6913" max="6913" width="24.28515625" style="34" bestFit="1" customWidth="1"/>
    <col min="6914" max="6914" width="5.7109375" style="34" bestFit="1" customWidth="1"/>
    <col min="6915" max="6916" width="11.7109375" style="34" bestFit="1" customWidth="1"/>
    <col min="6917" max="6917" width="7.7109375" style="34" bestFit="1" customWidth="1"/>
    <col min="6918" max="6918" width="16.28515625" style="34" bestFit="1" customWidth="1"/>
    <col min="6919" max="6919" width="46.85546875" style="34" customWidth="1"/>
    <col min="6920" max="6920" width="15.5703125" style="34" bestFit="1" customWidth="1"/>
    <col min="6921" max="6921" width="12.7109375" style="34" bestFit="1" customWidth="1"/>
    <col min="6922" max="7168" width="9.140625" style="34"/>
    <col min="7169" max="7169" width="24.28515625" style="34" bestFit="1" customWidth="1"/>
    <col min="7170" max="7170" width="5.7109375" style="34" bestFit="1" customWidth="1"/>
    <col min="7171" max="7172" width="11.7109375" style="34" bestFit="1" customWidth="1"/>
    <col min="7173" max="7173" width="7.7109375" style="34" bestFit="1" customWidth="1"/>
    <col min="7174" max="7174" width="16.28515625" style="34" bestFit="1" customWidth="1"/>
    <col min="7175" max="7175" width="46.85546875" style="34" customWidth="1"/>
    <col min="7176" max="7176" width="15.5703125" style="34" bestFit="1" customWidth="1"/>
    <col min="7177" max="7177" width="12.7109375" style="34" bestFit="1" customWidth="1"/>
    <col min="7178" max="7424" width="9.140625" style="34"/>
    <col min="7425" max="7425" width="24.28515625" style="34" bestFit="1" customWidth="1"/>
    <col min="7426" max="7426" width="5.7109375" style="34" bestFit="1" customWidth="1"/>
    <col min="7427" max="7428" width="11.7109375" style="34" bestFit="1" customWidth="1"/>
    <col min="7429" max="7429" width="7.7109375" style="34" bestFit="1" customWidth="1"/>
    <col min="7430" max="7430" width="16.28515625" style="34" bestFit="1" customWidth="1"/>
    <col min="7431" max="7431" width="46.85546875" style="34" customWidth="1"/>
    <col min="7432" max="7432" width="15.5703125" style="34" bestFit="1" customWidth="1"/>
    <col min="7433" max="7433" width="12.7109375" style="34" bestFit="1" customWidth="1"/>
    <col min="7434" max="7680" width="9.140625" style="34"/>
    <col min="7681" max="7681" width="24.28515625" style="34" bestFit="1" customWidth="1"/>
    <col min="7682" max="7682" width="5.7109375" style="34" bestFit="1" customWidth="1"/>
    <col min="7683" max="7684" width="11.7109375" style="34" bestFit="1" customWidth="1"/>
    <col min="7685" max="7685" width="7.7109375" style="34" bestFit="1" customWidth="1"/>
    <col min="7686" max="7686" width="16.28515625" style="34" bestFit="1" customWidth="1"/>
    <col min="7687" max="7687" width="46.85546875" style="34" customWidth="1"/>
    <col min="7688" max="7688" width="15.5703125" style="34" bestFit="1" customWidth="1"/>
    <col min="7689" max="7689" width="12.7109375" style="34" bestFit="1" customWidth="1"/>
    <col min="7690" max="7936" width="9.140625" style="34"/>
    <col min="7937" max="7937" width="24.28515625" style="34" bestFit="1" customWidth="1"/>
    <col min="7938" max="7938" width="5.7109375" style="34" bestFit="1" customWidth="1"/>
    <col min="7939" max="7940" width="11.7109375" style="34" bestFit="1" customWidth="1"/>
    <col min="7941" max="7941" width="7.7109375" style="34" bestFit="1" customWidth="1"/>
    <col min="7942" max="7942" width="16.28515625" style="34" bestFit="1" customWidth="1"/>
    <col min="7943" max="7943" width="46.85546875" style="34" customWidth="1"/>
    <col min="7944" max="7944" width="15.5703125" style="34" bestFit="1" customWidth="1"/>
    <col min="7945" max="7945" width="12.7109375" style="34" bestFit="1" customWidth="1"/>
    <col min="7946" max="8192" width="9.140625" style="34"/>
    <col min="8193" max="8193" width="24.28515625" style="34" bestFit="1" customWidth="1"/>
    <col min="8194" max="8194" width="5.7109375" style="34" bestFit="1" customWidth="1"/>
    <col min="8195" max="8196" width="11.7109375" style="34" bestFit="1" customWidth="1"/>
    <col min="8197" max="8197" width="7.7109375" style="34" bestFit="1" customWidth="1"/>
    <col min="8198" max="8198" width="16.28515625" style="34" bestFit="1" customWidth="1"/>
    <col min="8199" max="8199" width="46.85546875" style="34" customWidth="1"/>
    <col min="8200" max="8200" width="15.5703125" style="34" bestFit="1" customWidth="1"/>
    <col min="8201" max="8201" width="12.7109375" style="34" bestFit="1" customWidth="1"/>
    <col min="8202" max="8448" width="9.140625" style="34"/>
    <col min="8449" max="8449" width="24.28515625" style="34" bestFit="1" customWidth="1"/>
    <col min="8450" max="8450" width="5.7109375" style="34" bestFit="1" customWidth="1"/>
    <col min="8451" max="8452" width="11.7109375" style="34" bestFit="1" customWidth="1"/>
    <col min="8453" max="8453" width="7.7109375" style="34" bestFit="1" customWidth="1"/>
    <col min="8454" max="8454" width="16.28515625" style="34" bestFit="1" customWidth="1"/>
    <col min="8455" max="8455" width="46.85546875" style="34" customWidth="1"/>
    <col min="8456" max="8456" width="15.5703125" style="34" bestFit="1" customWidth="1"/>
    <col min="8457" max="8457" width="12.7109375" style="34" bestFit="1" customWidth="1"/>
    <col min="8458" max="8704" width="9.140625" style="34"/>
    <col min="8705" max="8705" width="24.28515625" style="34" bestFit="1" customWidth="1"/>
    <col min="8706" max="8706" width="5.7109375" style="34" bestFit="1" customWidth="1"/>
    <col min="8707" max="8708" width="11.7109375" style="34" bestFit="1" customWidth="1"/>
    <col min="8709" max="8709" width="7.7109375" style="34" bestFit="1" customWidth="1"/>
    <col min="8710" max="8710" width="16.28515625" style="34" bestFit="1" customWidth="1"/>
    <col min="8711" max="8711" width="46.85546875" style="34" customWidth="1"/>
    <col min="8712" max="8712" width="15.5703125" style="34" bestFit="1" customWidth="1"/>
    <col min="8713" max="8713" width="12.7109375" style="34" bestFit="1" customWidth="1"/>
    <col min="8714" max="8960" width="9.140625" style="34"/>
    <col min="8961" max="8961" width="24.28515625" style="34" bestFit="1" customWidth="1"/>
    <col min="8962" max="8962" width="5.7109375" style="34" bestFit="1" customWidth="1"/>
    <col min="8963" max="8964" width="11.7109375" style="34" bestFit="1" customWidth="1"/>
    <col min="8965" max="8965" width="7.7109375" style="34" bestFit="1" customWidth="1"/>
    <col min="8966" max="8966" width="16.28515625" style="34" bestFit="1" customWidth="1"/>
    <col min="8967" max="8967" width="46.85546875" style="34" customWidth="1"/>
    <col min="8968" max="8968" width="15.5703125" style="34" bestFit="1" customWidth="1"/>
    <col min="8969" max="8969" width="12.7109375" style="34" bestFit="1" customWidth="1"/>
    <col min="8970" max="9216" width="9.140625" style="34"/>
    <col min="9217" max="9217" width="24.28515625" style="34" bestFit="1" customWidth="1"/>
    <col min="9218" max="9218" width="5.7109375" style="34" bestFit="1" customWidth="1"/>
    <col min="9219" max="9220" width="11.7109375" style="34" bestFit="1" customWidth="1"/>
    <col min="9221" max="9221" width="7.7109375" style="34" bestFit="1" customWidth="1"/>
    <col min="9222" max="9222" width="16.28515625" style="34" bestFit="1" customWidth="1"/>
    <col min="9223" max="9223" width="46.85546875" style="34" customWidth="1"/>
    <col min="9224" max="9224" width="15.5703125" style="34" bestFit="1" customWidth="1"/>
    <col min="9225" max="9225" width="12.7109375" style="34" bestFit="1" customWidth="1"/>
    <col min="9226" max="9472" width="9.140625" style="34"/>
    <col min="9473" max="9473" width="24.28515625" style="34" bestFit="1" customWidth="1"/>
    <col min="9474" max="9474" width="5.7109375" style="34" bestFit="1" customWidth="1"/>
    <col min="9475" max="9476" width="11.7109375" style="34" bestFit="1" customWidth="1"/>
    <col min="9477" max="9477" width="7.7109375" style="34" bestFit="1" customWidth="1"/>
    <col min="9478" max="9478" width="16.28515625" style="34" bestFit="1" customWidth="1"/>
    <col min="9479" max="9479" width="46.85546875" style="34" customWidth="1"/>
    <col min="9480" max="9480" width="15.5703125" style="34" bestFit="1" customWidth="1"/>
    <col min="9481" max="9481" width="12.7109375" style="34" bestFit="1" customWidth="1"/>
    <col min="9482" max="9728" width="9.140625" style="34"/>
    <col min="9729" max="9729" width="24.28515625" style="34" bestFit="1" customWidth="1"/>
    <col min="9730" max="9730" width="5.7109375" style="34" bestFit="1" customWidth="1"/>
    <col min="9731" max="9732" width="11.7109375" style="34" bestFit="1" customWidth="1"/>
    <col min="9733" max="9733" width="7.7109375" style="34" bestFit="1" customWidth="1"/>
    <col min="9734" max="9734" width="16.28515625" style="34" bestFit="1" customWidth="1"/>
    <col min="9735" max="9735" width="46.85546875" style="34" customWidth="1"/>
    <col min="9736" max="9736" width="15.5703125" style="34" bestFit="1" customWidth="1"/>
    <col min="9737" max="9737" width="12.7109375" style="34" bestFit="1" customWidth="1"/>
    <col min="9738" max="9984" width="9.140625" style="34"/>
    <col min="9985" max="9985" width="24.28515625" style="34" bestFit="1" customWidth="1"/>
    <col min="9986" max="9986" width="5.7109375" style="34" bestFit="1" customWidth="1"/>
    <col min="9987" max="9988" width="11.7109375" style="34" bestFit="1" customWidth="1"/>
    <col min="9989" max="9989" width="7.7109375" style="34" bestFit="1" customWidth="1"/>
    <col min="9990" max="9990" width="16.28515625" style="34" bestFit="1" customWidth="1"/>
    <col min="9991" max="9991" width="46.85546875" style="34" customWidth="1"/>
    <col min="9992" max="9992" width="15.5703125" style="34" bestFit="1" customWidth="1"/>
    <col min="9993" max="9993" width="12.7109375" style="34" bestFit="1" customWidth="1"/>
    <col min="9994" max="10240" width="9.140625" style="34"/>
    <col min="10241" max="10241" width="24.28515625" style="34" bestFit="1" customWidth="1"/>
    <col min="10242" max="10242" width="5.7109375" style="34" bestFit="1" customWidth="1"/>
    <col min="10243" max="10244" width="11.7109375" style="34" bestFit="1" customWidth="1"/>
    <col min="10245" max="10245" width="7.7109375" style="34" bestFit="1" customWidth="1"/>
    <col min="10246" max="10246" width="16.28515625" style="34" bestFit="1" customWidth="1"/>
    <col min="10247" max="10247" width="46.85546875" style="34" customWidth="1"/>
    <col min="10248" max="10248" width="15.5703125" style="34" bestFit="1" customWidth="1"/>
    <col min="10249" max="10249" width="12.7109375" style="34" bestFit="1" customWidth="1"/>
    <col min="10250" max="10496" width="9.140625" style="34"/>
    <col min="10497" max="10497" width="24.28515625" style="34" bestFit="1" customWidth="1"/>
    <col min="10498" max="10498" width="5.7109375" style="34" bestFit="1" customWidth="1"/>
    <col min="10499" max="10500" width="11.7109375" style="34" bestFit="1" customWidth="1"/>
    <col min="10501" max="10501" width="7.7109375" style="34" bestFit="1" customWidth="1"/>
    <col min="10502" max="10502" width="16.28515625" style="34" bestFit="1" customWidth="1"/>
    <col min="10503" max="10503" width="46.85546875" style="34" customWidth="1"/>
    <col min="10504" max="10504" width="15.5703125" style="34" bestFit="1" customWidth="1"/>
    <col min="10505" max="10505" width="12.7109375" style="34" bestFit="1" customWidth="1"/>
    <col min="10506" max="10752" width="9.140625" style="34"/>
    <col min="10753" max="10753" width="24.28515625" style="34" bestFit="1" customWidth="1"/>
    <col min="10754" max="10754" width="5.7109375" style="34" bestFit="1" customWidth="1"/>
    <col min="10755" max="10756" width="11.7109375" style="34" bestFit="1" customWidth="1"/>
    <col min="10757" max="10757" width="7.7109375" style="34" bestFit="1" customWidth="1"/>
    <col min="10758" max="10758" width="16.28515625" style="34" bestFit="1" customWidth="1"/>
    <col min="10759" max="10759" width="46.85546875" style="34" customWidth="1"/>
    <col min="10760" max="10760" width="15.5703125" style="34" bestFit="1" customWidth="1"/>
    <col min="10761" max="10761" width="12.7109375" style="34" bestFit="1" customWidth="1"/>
    <col min="10762" max="11008" width="9.140625" style="34"/>
    <col min="11009" max="11009" width="24.28515625" style="34" bestFit="1" customWidth="1"/>
    <col min="11010" max="11010" width="5.7109375" style="34" bestFit="1" customWidth="1"/>
    <col min="11011" max="11012" width="11.7109375" style="34" bestFit="1" customWidth="1"/>
    <col min="11013" max="11013" width="7.7109375" style="34" bestFit="1" customWidth="1"/>
    <col min="11014" max="11014" width="16.28515625" style="34" bestFit="1" customWidth="1"/>
    <col min="11015" max="11015" width="46.85546875" style="34" customWidth="1"/>
    <col min="11016" max="11016" width="15.5703125" style="34" bestFit="1" customWidth="1"/>
    <col min="11017" max="11017" width="12.7109375" style="34" bestFit="1" customWidth="1"/>
    <col min="11018" max="11264" width="9.140625" style="34"/>
    <col min="11265" max="11265" width="24.28515625" style="34" bestFit="1" customWidth="1"/>
    <col min="11266" max="11266" width="5.7109375" style="34" bestFit="1" customWidth="1"/>
    <col min="11267" max="11268" width="11.7109375" style="34" bestFit="1" customWidth="1"/>
    <col min="11269" max="11269" width="7.7109375" style="34" bestFit="1" customWidth="1"/>
    <col min="11270" max="11270" width="16.28515625" style="34" bestFit="1" customWidth="1"/>
    <col min="11271" max="11271" width="46.85546875" style="34" customWidth="1"/>
    <col min="11272" max="11272" width="15.5703125" style="34" bestFit="1" customWidth="1"/>
    <col min="11273" max="11273" width="12.7109375" style="34" bestFit="1" customWidth="1"/>
    <col min="11274" max="11520" width="9.140625" style="34"/>
    <col min="11521" max="11521" width="24.28515625" style="34" bestFit="1" customWidth="1"/>
    <col min="11522" max="11522" width="5.7109375" style="34" bestFit="1" customWidth="1"/>
    <col min="11523" max="11524" width="11.7109375" style="34" bestFit="1" customWidth="1"/>
    <col min="11525" max="11525" width="7.7109375" style="34" bestFit="1" customWidth="1"/>
    <col min="11526" max="11526" width="16.28515625" style="34" bestFit="1" customWidth="1"/>
    <col min="11527" max="11527" width="46.85546875" style="34" customWidth="1"/>
    <col min="11528" max="11528" width="15.5703125" style="34" bestFit="1" customWidth="1"/>
    <col min="11529" max="11529" width="12.7109375" style="34" bestFit="1" customWidth="1"/>
    <col min="11530" max="11776" width="9.140625" style="34"/>
    <col min="11777" max="11777" width="24.28515625" style="34" bestFit="1" customWidth="1"/>
    <col min="11778" max="11778" width="5.7109375" style="34" bestFit="1" customWidth="1"/>
    <col min="11779" max="11780" width="11.7109375" style="34" bestFit="1" customWidth="1"/>
    <col min="11781" max="11781" width="7.7109375" style="34" bestFit="1" customWidth="1"/>
    <col min="11782" max="11782" width="16.28515625" style="34" bestFit="1" customWidth="1"/>
    <col min="11783" max="11783" width="46.85546875" style="34" customWidth="1"/>
    <col min="11784" max="11784" width="15.5703125" style="34" bestFit="1" customWidth="1"/>
    <col min="11785" max="11785" width="12.7109375" style="34" bestFit="1" customWidth="1"/>
    <col min="11786" max="12032" width="9.140625" style="34"/>
    <col min="12033" max="12033" width="24.28515625" style="34" bestFit="1" customWidth="1"/>
    <col min="12034" max="12034" width="5.7109375" style="34" bestFit="1" customWidth="1"/>
    <col min="12035" max="12036" width="11.7109375" style="34" bestFit="1" customWidth="1"/>
    <col min="12037" max="12037" width="7.7109375" style="34" bestFit="1" customWidth="1"/>
    <col min="12038" max="12038" width="16.28515625" style="34" bestFit="1" customWidth="1"/>
    <col min="12039" max="12039" width="46.85546875" style="34" customWidth="1"/>
    <col min="12040" max="12040" width="15.5703125" style="34" bestFit="1" customWidth="1"/>
    <col min="12041" max="12041" width="12.7109375" style="34" bestFit="1" customWidth="1"/>
    <col min="12042" max="12288" width="9.140625" style="34"/>
    <col min="12289" max="12289" width="24.28515625" style="34" bestFit="1" customWidth="1"/>
    <col min="12290" max="12290" width="5.7109375" style="34" bestFit="1" customWidth="1"/>
    <col min="12291" max="12292" width="11.7109375" style="34" bestFit="1" customWidth="1"/>
    <col min="12293" max="12293" width="7.7109375" style="34" bestFit="1" customWidth="1"/>
    <col min="12294" max="12294" width="16.28515625" style="34" bestFit="1" customWidth="1"/>
    <col min="12295" max="12295" width="46.85546875" style="34" customWidth="1"/>
    <col min="12296" max="12296" width="15.5703125" style="34" bestFit="1" customWidth="1"/>
    <col min="12297" max="12297" width="12.7109375" style="34" bestFit="1" customWidth="1"/>
    <col min="12298" max="12544" width="9.140625" style="34"/>
    <col min="12545" max="12545" width="24.28515625" style="34" bestFit="1" customWidth="1"/>
    <col min="12546" max="12546" width="5.7109375" style="34" bestFit="1" customWidth="1"/>
    <col min="12547" max="12548" width="11.7109375" style="34" bestFit="1" customWidth="1"/>
    <col min="12549" max="12549" width="7.7109375" style="34" bestFit="1" customWidth="1"/>
    <col min="12550" max="12550" width="16.28515625" style="34" bestFit="1" customWidth="1"/>
    <col min="12551" max="12551" width="46.85546875" style="34" customWidth="1"/>
    <col min="12552" max="12552" width="15.5703125" style="34" bestFit="1" customWidth="1"/>
    <col min="12553" max="12553" width="12.7109375" style="34" bestFit="1" customWidth="1"/>
    <col min="12554" max="12800" width="9.140625" style="34"/>
    <col min="12801" max="12801" width="24.28515625" style="34" bestFit="1" customWidth="1"/>
    <col min="12802" max="12802" width="5.7109375" style="34" bestFit="1" customWidth="1"/>
    <col min="12803" max="12804" width="11.7109375" style="34" bestFit="1" customWidth="1"/>
    <col min="12805" max="12805" width="7.7109375" style="34" bestFit="1" customWidth="1"/>
    <col min="12806" max="12806" width="16.28515625" style="34" bestFit="1" customWidth="1"/>
    <col min="12807" max="12807" width="46.85546875" style="34" customWidth="1"/>
    <col min="12808" max="12808" width="15.5703125" style="34" bestFit="1" customWidth="1"/>
    <col min="12809" max="12809" width="12.7109375" style="34" bestFit="1" customWidth="1"/>
    <col min="12810" max="13056" width="9.140625" style="34"/>
    <col min="13057" max="13057" width="24.28515625" style="34" bestFit="1" customWidth="1"/>
    <col min="13058" max="13058" width="5.7109375" style="34" bestFit="1" customWidth="1"/>
    <col min="13059" max="13060" width="11.7109375" style="34" bestFit="1" customWidth="1"/>
    <col min="13061" max="13061" width="7.7109375" style="34" bestFit="1" customWidth="1"/>
    <col min="13062" max="13062" width="16.28515625" style="34" bestFit="1" customWidth="1"/>
    <col min="13063" max="13063" width="46.85546875" style="34" customWidth="1"/>
    <col min="13064" max="13064" width="15.5703125" style="34" bestFit="1" customWidth="1"/>
    <col min="13065" max="13065" width="12.7109375" style="34" bestFit="1" customWidth="1"/>
    <col min="13066" max="13312" width="9.140625" style="34"/>
    <col min="13313" max="13313" width="24.28515625" style="34" bestFit="1" customWidth="1"/>
    <col min="13314" max="13314" width="5.7109375" style="34" bestFit="1" customWidth="1"/>
    <col min="13315" max="13316" width="11.7109375" style="34" bestFit="1" customWidth="1"/>
    <col min="13317" max="13317" width="7.7109375" style="34" bestFit="1" customWidth="1"/>
    <col min="13318" max="13318" width="16.28515625" style="34" bestFit="1" customWidth="1"/>
    <col min="13319" max="13319" width="46.85546875" style="34" customWidth="1"/>
    <col min="13320" max="13320" width="15.5703125" style="34" bestFit="1" customWidth="1"/>
    <col min="13321" max="13321" width="12.7109375" style="34" bestFit="1" customWidth="1"/>
    <col min="13322" max="13568" width="9.140625" style="34"/>
    <col min="13569" max="13569" width="24.28515625" style="34" bestFit="1" customWidth="1"/>
    <col min="13570" max="13570" width="5.7109375" style="34" bestFit="1" customWidth="1"/>
    <col min="13571" max="13572" width="11.7109375" style="34" bestFit="1" customWidth="1"/>
    <col min="13573" max="13573" width="7.7109375" style="34" bestFit="1" customWidth="1"/>
    <col min="13574" max="13574" width="16.28515625" style="34" bestFit="1" customWidth="1"/>
    <col min="13575" max="13575" width="46.85546875" style="34" customWidth="1"/>
    <col min="13576" max="13576" width="15.5703125" style="34" bestFit="1" customWidth="1"/>
    <col min="13577" max="13577" width="12.7109375" style="34" bestFit="1" customWidth="1"/>
    <col min="13578" max="13824" width="9.140625" style="34"/>
    <col min="13825" max="13825" width="24.28515625" style="34" bestFit="1" customWidth="1"/>
    <col min="13826" max="13826" width="5.7109375" style="34" bestFit="1" customWidth="1"/>
    <col min="13827" max="13828" width="11.7109375" style="34" bestFit="1" customWidth="1"/>
    <col min="13829" max="13829" width="7.7109375" style="34" bestFit="1" customWidth="1"/>
    <col min="13830" max="13830" width="16.28515625" style="34" bestFit="1" customWidth="1"/>
    <col min="13831" max="13831" width="46.85546875" style="34" customWidth="1"/>
    <col min="13832" max="13832" width="15.5703125" style="34" bestFit="1" customWidth="1"/>
    <col min="13833" max="13833" width="12.7109375" style="34" bestFit="1" customWidth="1"/>
    <col min="13834" max="14080" width="9.140625" style="34"/>
    <col min="14081" max="14081" width="24.28515625" style="34" bestFit="1" customWidth="1"/>
    <col min="14082" max="14082" width="5.7109375" style="34" bestFit="1" customWidth="1"/>
    <col min="14083" max="14084" width="11.7109375" style="34" bestFit="1" customWidth="1"/>
    <col min="14085" max="14085" width="7.7109375" style="34" bestFit="1" customWidth="1"/>
    <col min="14086" max="14086" width="16.28515625" style="34" bestFit="1" customWidth="1"/>
    <col min="14087" max="14087" width="46.85546875" style="34" customWidth="1"/>
    <col min="14088" max="14088" width="15.5703125" style="34" bestFit="1" customWidth="1"/>
    <col min="14089" max="14089" width="12.7109375" style="34" bestFit="1" customWidth="1"/>
    <col min="14090" max="14336" width="9.140625" style="34"/>
    <col min="14337" max="14337" width="24.28515625" style="34" bestFit="1" customWidth="1"/>
    <col min="14338" max="14338" width="5.7109375" style="34" bestFit="1" customWidth="1"/>
    <col min="14339" max="14340" width="11.7109375" style="34" bestFit="1" customWidth="1"/>
    <col min="14341" max="14341" width="7.7109375" style="34" bestFit="1" customWidth="1"/>
    <col min="14342" max="14342" width="16.28515625" style="34" bestFit="1" customWidth="1"/>
    <col min="14343" max="14343" width="46.85546875" style="34" customWidth="1"/>
    <col min="14344" max="14344" width="15.5703125" style="34" bestFit="1" customWidth="1"/>
    <col min="14345" max="14345" width="12.7109375" style="34" bestFit="1" customWidth="1"/>
    <col min="14346" max="14592" width="9.140625" style="34"/>
    <col min="14593" max="14593" width="24.28515625" style="34" bestFit="1" customWidth="1"/>
    <col min="14594" max="14594" width="5.7109375" style="34" bestFit="1" customWidth="1"/>
    <col min="14595" max="14596" width="11.7109375" style="34" bestFit="1" customWidth="1"/>
    <col min="14597" max="14597" width="7.7109375" style="34" bestFit="1" customWidth="1"/>
    <col min="14598" max="14598" width="16.28515625" style="34" bestFit="1" customWidth="1"/>
    <col min="14599" max="14599" width="46.85546875" style="34" customWidth="1"/>
    <col min="14600" max="14600" width="15.5703125" style="34" bestFit="1" customWidth="1"/>
    <col min="14601" max="14601" width="12.7109375" style="34" bestFit="1" customWidth="1"/>
    <col min="14602" max="14848" width="9.140625" style="34"/>
    <col min="14849" max="14849" width="24.28515625" style="34" bestFit="1" customWidth="1"/>
    <col min="14850" max="14850" width="5.7109375" style="34" bestFit="1" customWidth="1"/>
    <col min="14851" max="14852" width="11.7109375" style="34" bestFit="1" customWidth="1"/>
    <col min="14853" max="14853" width="7.7109375" style="34" bestFit="1" customWidth="1"/>
    <col min="14854" max="14854" width="16.28515625" style="34" bestFit="1" customWidth="1"/>
    <col min="14855" max="14855" width="46.85546875" style="34" customWidth="1"/>
    <col min="14856" max="14856" width="15.5703125" style="34" bestFit="1" customWidth="1"/>
    <col min="14857" max="14857" width="12.7109375" style="34" bestFit="1" customWidth="1"/>
    <col min="14858" max="15104" width="9.140625" style="34"/>
    <col min="15105" max="15105" width="24.28515625" style="34" bestFit="1" customWidth="1"/>
    <col min="15106" max="15106" width="5.7109375" style="34" bestFit="1" customWidth="1"/>
    <col min="15107" max="15108" width="11.7109375" style="34" bestFit="1" customWidth="1"/>
    <col min="15109" max="15109" width="7.7109375" style="34" bestFit="1" customWidth="1"/>
    <col min="15110" max="15110" width="16.28515625" style="34" bestFit="1" customWidth="1"/>
    <col min="15111" max="15111" width="46.85546875" style="34" customWidth="1"/>
    <col min="15112" max="15112" width="15.5703125" style="34" bestFit="1" customWidth="1"/>
    <col min="15113" max="15113" width="12.7109375" style="34" bestFit="1" customWidth="1"/>
    <col min="15114" max="15360" width="9.140625" style="34"/>
    <col min="15361" max="15361" width="24.28515625" style="34" bestFit="1" customWidth="1"/>
    <col min="15362" max="15362" width="5.7109375" style="34" bestFit="1" customWidth="1"/>
    <col min="15363" max="15364" width="11.7109375" style="34" bestFit="1" customWidth="1"/>
    <col min="15365" max="15365" width="7.7109375" style="34" bestFit="1" customWidth="1"/>
    <col min="15366" max="15366" width="16.28515625" style="34" bestFit="1" customWidth="1"/>
    <col min="15367" max="15367" width="46.85546875" style="34" customWidth="1"/>
    <col min="15368" max="15368" width="15.5703125" style="34" bestFit="1" customWidth="1"/>
    <col min="15369" max="15369" width="12.7109375" style="34" bestFit="1" customWidth="1"/>
    <col min="15370" max="15616" width="9.140625" style="34"/>
    <col min="15617" max="15617" width="24.28515625" style="34" bestFit="1" customWidth="1"/>
    <col min="15618" max="15618" width="5.7109375" style="34" bestFit="1" customWidth="1"/>
    <col min="15619" max="15620" width="11.7109375" style="34" bestFit="1" customWidth="1"/>
    <col min="15621" max="15621" width="7.7109375" style="34" bestFit="1" customWidth="1"/>
    <col min="15622" max="15622" width="16.28515625" style="34" bestFit="1" customWidth="1"/>
    <col min="15623" max="15623" width="46.85546875" style="34" customWidth="1"/>
    <col min="15624" max="15624" width="15.5703125" style="34" bestFit="1" customWidth="1"/>
    <col min="15625" max="15625" width="12.7109375" style="34" bestFit="1" customWidth="1"/>
    <col min="15626" max="15872" width="9.140625" style="34"/>
    <col min="15873" max="15873" width="24.28515625" style="34" bestFit="1" customWidth="1"/>
    <col min="15874" max="15874" width="5.7109375" style="34" bestFit="1" customWidth="1"/>
    <col min="15875" max="15876" width="11.7109375" style="34" bestFit="1" customWidth="1"/>
    <col min="15877" max="15877" width="7.7109375" style="34" bestFit="1" customWidth="1"/>
    <col min="15878" max="15878" width="16.28515625" style="34" bestFit="1" customWidth="1"/>
    <col min="15879" max="15879" width="46.85546875" style="34" customWidth="1"/>
    <col min="15880" max="15880" width="15.5703125" style="34" bestFit="1" customWidth="1"/>
    <col min="15881" max="15881" width="12.7109375" style="34" bestFit="1" customWidth="1"/>
    <col min="15882" max="16128" width="9.140625" style="34"/>
    <col min="16129" max="16129" width="24.28515625" style="34" bestFit="1" customWidth="1"/>
    <col min="16130" max="16130" width="5.7109375" style="34" bestFit="1" customWidth="1"/>
    <col min="16131" max="16132" width="11.7109375" style="34" bestFit="1" customWidth="1"/>
    <col min="16133" max="16133" width="7.7109375" style="34" bestFit="1" customWidth="1"/>
    <col min="16134" max="16134" width="16.28515625" style="34" bestFit="1" customWidth="1"/>
    <col min="16135" max="16135" width="46.85546875" style="34" customWidth="1"/>
    <col min="16136" max="16136" width="15.5703125" style="34" bestFit="1" customWidth="1"/>
    <col min="16137" max="16137" width="12.7109375" style="34" bestFit="1" customWidth="1"/>
    <col min="16138" max="16384" width="9.140625" style="34"/>
  </cols>
  <sheetData>
    <row r="1" spans="1:12" x14ac:dyDescent="0.3">
      <c r="A1" s="33" t="s">
        <v>267</v>
      </c>
    </row>
    <row r="2" spans="1:12" ht="13.5" customHeight="1" x14ac:dyDescent="0.3">
      <c r="A2" s="191" t="s">
        <v>268</v>
      </c>
      <c r="B2" s="191"/>
      <c r="C2" s="191"/>
      <c r="D2" s="191"/>
      <c r="E2" s="191"/>
      <c r="F2" s="191"/>
      <c r="G2" s="191"/>
      <c r="H2" s="191"/>
      <c r="I2" s="191"/>
      <c r="J2" s="36"/>
      <c r="K2" s="36"/>
      <c r="L2" s="36"/>
    </row>
    <row r="3" spans="1:12" ht="13.5" customHeight="1" x14ac:dyDescent="0.3">
      <c r="A3" s="191"/>
      <c r="B3" s="191"/>
      <c r="C3" s="191"/>
      <c r="D3" s="191"/>
      <c r="E3" s="191"/>
      <c r="F3" s="191"/>
      <c r="G3" s="191"/>
      <c r="H3" s="191"/>
      <c r="I3" s="191"/>
      <c r="J3" s="36"/>
      <c r="K3" s="36"/>
      <c r="L3" s="36"/>
    </row>
    <row r="4" spans="1:12" ht="13.5" customHeight="1" x14ac:dyDescent="0.3">
      <c r="A4" s="37"/>
      <c r="B4" s="37"/>
      <c r="C4" s="37"/>
      <c r="D4" s="37"/>
      <c r="E4" s="37"/>
      <c r="F4" s="37"/>
      <c r="G4" s="37"/>
      <c r="H4" s="37"/>
      <c r="I4" s="37"/>
      <c r="J4" s="36"/>
      <c r="K4" s="36"/>
      <c r="L4" s="36"/>
    </row>
    <row r="5" spans="1:12" ht="17.25" thickBot="1" x14ac:dyDescent="0.35">
      <c r="A5" s="38"/>
      <c r="B5" s="39"/>
      <c r="C5" s="39"/>
      <c r="D5" s="39"/>
      <c r="E5" s="39"/>
      <c r="F5" s="39"/>
      <c r="G5" s="39"/>
      <c r="H5" s="39"/>
      <c r="I5" s="122" t="s">
        <v>269</v>
      </c>
    </row>
    <row r="6" spans="1:12" ht="41.25" customHeight="1" x14ac:dyDescent="0.3">
      <c r="A6" s="192" t="s">
        <v>270</v>
      </c>
      <c r="B6" s="195" t="s">
        <v>271</v>
      </c>
      <c r="C6" s="197" t="s">
        <v>272</v>
      </c>
      <c r="D6" s="198"/>
      <c r="E6" s="94" t="s">
        <v>273</v>
      </c>
      <c r="F6" s="197" t="s">
        <v>274</v>
      </c>
      <c r="G6" s="198"/>
      <c r="H6" s="197" t="s">
        <v>275</v>
      </c>
      <c r="I6" s="199"/>
    </row>
    <row r="7" spans="1:12" ht="32.25" customHeight="1" x14ac:dyDescent="0.3">
      <c r="A7" s="193"/>
      <c r="B7" s="196"/>
      <c r="C7" s="189" t="s">
        <v>276</v>
      </c>
      <c r="D7" s="189" t="s">
        <v>277</v>
      </c>
      <c r="E7" s="95" t="s">
        <v>278</v>
      </c>
      <c r="F7" s="189" t="s">
        <v>279</v>
      </c>
      <c r="G7" s="189" t="s">
        <v>280</v>
      </c>
      <c r="H7" s="189" t="s">
        <v>281</v>
      </c>
      <c r="I7" s="40" t="s">
        <v>282</v>
      </c>
    </row>
    <row r="8" spans="1:12" ht="32.25" customHeight="1" thickBot="1" x14ac:dyDescent="0.35">
      <c r="A8" s="194"/>
      <c r="B8" s="190"/>
      <c r="C8" s="190"/>
      <c r="D8" s="190"/>
      <c r="E8" s="41"/>
      <c r="F8" s="190"/>
      <c r="G8" s="190"/>
      <c r="H8" s="190"/>
      <c r="I8" s="42" t="s">
        <v>283</v>
      </c>
    </row>
    <row r="9" spans="1:12" ht="14.25" customHeight="1" thickTop="1" x14ac:dyDescent="0.3">
      <c r="A9" s="123" t="s">
        <v>284</v>
      </c>
      <c r="B9" s="124">
        <v>8</v>
      </c>
      <c r="C9" s="124" t="s">
        <v>680</v>
      </c>
      <c r="D9" s="124" t="s">
        <v>681</v>
      </c>
      <c r="E9" s="124" t="s">
        <v>285</v>
      </c>
      <c r="F9" s="125">
        <v>19440000</v>
      </c>
      <c r="G9" s="124" t="s">
        <v>682</v>
      </c>
      <c r="H9" s="124">
        <v>250</v>
      </c>
      <c r="I9" s="126">
        <f t="shared" ref="I9:I17" si="0">SUM(F9/H9)</f>
        <v>77760</v>
      </c>
    </row>
    <row r="10" spans="1:12" ht="13.5" customHeight="1" x14ac:dyDescent="0.3">
      <c r="A10" s="127" t="s">
        <v>286</v>
      </c>
      <c r="B10" s="128">
        <v>1</v>
      </c>
      <c r="C10" s="128" t="s">
        <v>683</v>
      </c>
      <c r="D10" s="128" t="s">
        <v>683</v>
      </c>
      <c r="E10" s="128" t="s">
        <v>287</v>
      </c>
      <c r="F10" s="129">
        <v>1800000</v>
      </c>
      <c r="G10" s="128" t="s">
        <v>684</v>
      </c>
      <c r="H10" s="128">
        <v>120</v>
      </c>
      <c r="I10" s="130">
        <f t="shared" si="0"/>
        <v>15000</v>
      </c>
    </row>
    <row r="11" spans="1:12" ht="13.5" customHeight="1" x14ac:dyDescent="0.3">
      <c r="A11" s="127" t="s">
        <v>288</v>
      </c>
      <c r="B11" s="128">
        <v>1</v>
      </c>
      <c r="C11" s="128" t="s">
        <v>683</v>
      </c>
      <c r="D11" s="128" t="s">
        <v>683</v>
      </c>
      <c r="E11" s="128" t="s">
        <v>287</v>
      </c>
      <c r="F11" s="129">
        <v>1050000</v>
      </c>
      <c r="G11" s="128" t="s">
        <v>685</v>
      </c>
      <c r="H11" s="128">
        <v>70</v>
      </c>
      <c r="I11" s="130">
        <f t="shared" si="0"/>
        <v>15000</v>
      </c>
    </row>
    <row r="12" spans="1:12" ht="13.5" customHeight="1" x14ac:dyDescent="0.3">
      <c r="A12" s="127" t="s">
        <v>686</v>
      </c>
      <c r="B12" s="128">
        <v>1</v>
      </c>
      <c r="C12" s="128" t="s">
        <v>687</v>
      </c>
      <c r="D12" s="128" t="s">
        <v>688</v>
      </c>
      <c r="E12" s="128" t="s">
        <v>689</v>
      </c>
      <c r="F12" s="129">
        <v>52440000</v>
      </c>
      <c r="G12" s="128" t="s">
        <v>690</v>
      </c>
      <c r="H12" s="128">
        <v>190</v>
      </c>
      <c r="I12" s="130">
        <f t="shared" si="0"/>
        <v>276000</v>
      </c>
    </row>
    <row r="13" spans="1:12" ht="13.5" customHeight="1" x14ac:dyDescent="0.3">
      <c r="A13" s="127" t="s">
        <v>691</v>
      </c>
      <c r="B13" s="128">
        <v>1</v>
      </c>
      <c r="C13" s="128" t="s">
        <v>687</v>
      </c>
      <c r="D13" s="128" t="s">
        <v>688</v>
      </c>
      <c r="E13" s="128" t="s">
        <v>692</v>
      </c>
      <c r="F13" s="129">
        <v>55650000</v>
      </c>
      <c r="G13" s="128" t="s">
        <v>693</v>
      </c>
      <c r="H13" s="128">
        <v>210</v>
      </c>
      <c r="I13" s="130">
        <f>SUM(F13/H13)</f>
        <v>265000</v>
      </c>
    </row>
    <row r="14" spans="1:12" ht="13.5" customHeight="1" x14ac:dyDescent="0.3">
      <c r="A14" s="127" t="s">
        <v>694</v>
      </c>
      <c r="B14" s="128">
        <v>12</v>
      </c>
      <c r="C14" s="128" t="s">
        <v>680</v>
      </c>
      <c r="D14" s="128" t="s">
        <v>695</v>
      </c>
      <c r="E14" s="128" t="s">
        <v>696</v>
      </c>
      <c r="F14" s="129">
        <v>278937000</v>
      </c>
      <c r="G14" s="128" t="s">
        <v>697</v>
      </c>
      <c r="H14" s="128">
        <v>645</v>
      </c>
      <c r="I14" s="130">
        <f t="shared" si="0"/>
        <v>432460.46511627908</v>
      </c>
    </row>
    <row r="15" spans="1:12" ht="13.5" customHeight="1" x14ac:dyDescent="0.3">
      <c r="A15" s="127" t="s">
        <v>289</v>
      </c>
      <c r="B15" s="128">
        <v>12</v>
      </c>
      <c r="C15" s="128" t="s">
        <v>680</v>
      </c>
      <c r="D15" s="128" t="s">
        <v>681</v>
      </c>
      <c r="E15" s="128" t="s">
        <v>285</v>
      </c>
      <c r="F15" s="129">
        <v>28566000</v>
      </c>
      <c r="G15" s="128" t="s">
        <v>698</v>
      </c>
      <c r="H15" s="128">
        <v>27</v>
      </c>
      <c r="I15" s="130">
        <f t="shared" si="0"/>
        <v>1058000</v>
      </c>
    </row>
    <row r="16" spans="1:12" ht="13.5" customHeight="1" x14ac:dyDescent="0.3">
      <c r="A16" s="127" t="s">
        <v>290</v>
      </c>
      <c r="B16" s="128">
        <v>12</v>
      </c>
      <c r="C16" s="128" t="s">
        <v>680</v>
      </c>
      <c r="D16" s="128" t="s">
        <v>681</v>
      </c>
      <c r="E16" s="128" t="s">
        <v>285</v>
      </c>
      <c r="F16" s="129">
        <v>275000</v>
      </c>
      <c r="G16" s="128" t="s">
        <v>699</v>
      </c>
      <c r="H16" s="128">
        <v>5</v>
      </c>
      <c r="I16" s="130">
        <f>SUM(F16/H16)</f>
        <v>55000</v>
      </c>
    </row>
    <row r="17" spans="1:9" x14ac:dyDescent="0.3">
      <c r="A17" s="131" t="s">
        <v>291</v>
      </c>
      <c r="B17" s="132">
        <v>1</v>
      </c>
      <c r="C17" s="132" t="s">
        <v>700</v>
      </c>
      <c r="D17" s="132" t="s">
        <v>701</v>
      </c>
      <c r="E17" s="132" t="s">
        <v>292</v>
      </c>
      <c r="F17" s="133">
        <v>9614000</v>
      </c>
      <c r="G17" s="132" t="s">
        <v>702</v>
      </c>
      <c r="H17" s="132">
        <v>225</v>
      </c>
      <c r="I17" s="134">
        <f t="shared" si="0"/>
        <v>42728.888888888891</v>
      </c>
    </row>
    <row r="18" spans="1:9" x14ac:dyDescent="0.3">
      <c r="A18" s="135"/>
      <c r="B18" s="136"/>
      <c r="C18" s="136"/>
      <c r="D18" s="136"/>
      <c r="E18" s="136"/>
      <c r="F18" s="137"/>
      <c r="G18" s="136"/>
      <c r="H18" s="136"/>
      <c r="I18" s="138"/>
    </row>
    <row r="19" spans="1:9" ht="17.25" thickBot="1" x14ac:dyDescent="0.35">
      <c r="A19" s="43" t="s">
        <v>266</v>
      </c>
      <c r="B19" s="139"/>
      <c r="C19" s="139"/>
      <c r="D19" s="139"/>
      <c r="E19" s="139"/>
      <c r="F19" s="140">
        <f>SUM(F9:F17)</f>
        <v>447772000</v>
      </c>
      <c r="G19" s="139"/>
      <c r="H19" s="139">
        <f>SUM(H9:H17)</f>
        <v>1742</v>
      </c>
      <c r="I19" s="141">
        <f>SUM(I9:I17)</f>
        <v>2236949.3540051682</v>
      </c>
    </row>
  </sheetData>
  <mergeCells count="11">
    <mergeCell ref="H7:H8"/>
    <mergeCell ref="A2:I3"/>
    <mergeCell ref="A6:A8"/>
    <mergeCell ref="B6:B8"/>
    <mergeCell ref="C6:D6"/>
    <mergeCell ref="F6:G6"/>
    <mergeCell ref="H6:I6"/>
    <mergeCell ref="C7:C8"/>
    <mergeCell ref="D7:D8"/>
    <mergeCell ref="F7:F8"/>
    <mergeCell ref="G7:G8"/>
  </mergeCells>
  <phoneticPr fontId="4" type="noConversion"/>
  <printOptions horizontalCentered="1"/>
  <pageMargins left="0.55097222328186035" right="0.43291667103767395" top="0.62986111640930176" bottom="0.55097222328186035" header="0.51166665554046631" footer="0.51166665554046631"/>
  <pageSetup paperSize="9"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6"/>
  <sheetViews>
    <sheetView zoomScale="130" zoomScaleNormal="130" zoomScaleSheetLayoutView="75" workbookViewId="0">
      <selection activeCell="N30" sqref="N30:O30"/>
    </sheetView>
  </sheetViews>
  <sheetFormatPr defaultColWidth="11.42578125" defaultRowHeight="17.25" x14ac:dyDescent="0.3"/>
  <cols>
    <col min="1" max="1" width="11.42578125" style="79"/>
    <col min="2" max="18" width="4.5703125" style="79" customWidth="1"/>
    <col min="19" max="19" width="10" style="79" bestFit="1" customWidth="1"/>
    <col min="20" max="16384" width="11.42578125" style="79"/>
  </cols>
  <sheetData>
    <row r="1" spans="1:20" s="77" customFormat="1" x14ac:dyDescent="0.3">
      <c r="A1" s="208" t="s">
        <v>330</v>
      </c>
      <c r="B1" s="208"/>
      <c r="C1" s="208"/>
      <c r="D1" s="208"/>
      <c r="E1" s="208"/>
      <c r="F1" s="208"/>
      <c r="G1" s="208"/>
      <c r="H1" s="208"/>
      <c r="I1" s="208"/>
      <c r="J1" s="208"/>
      <c r="K1" s="208"/>
      <c r="L1" s="208"/>
      <c r="M1" s="208"/>
      <c r="N1" s="208"/>
      <c r="O1" s="208"/>
      <c r="P1" s="208"/>
      <c r="Q1" s="208"/>
      <c r="R1" s="208"/>
      <c r="S1" s="208"/>
    </row>
    <row r="2" spans="1:20" s="77" customFormat="1" ht="31.5" x14ac:dyDescent="0.55000000000000004">
      <c r="A2" s="209" t="s">
        <v>331</v>
      </c>
      <c r="B2" s="209"/>
      <c r="C2" s="209"/>
      <c r="D2" s="209"/>
      <c r="E2" s="209"/>
      <c r="F2" s="209"/>
      <c r="G2" s="209"/>
      <c r="H2" s="209"/>
      <c r="I2" s="209"/>
      <c r="J2" s="209"/>
      <c r="K2" s="209"/>
      <c r="L2" s="209"/>
      <c r="M2" s="209"/>
      <c r="N2" s="209"/>
      <c r="O2" s="209"/>
      <c r="P2" s="209"/>
      <c r="Q2" s="209"/>
      <c r="R2" s="209"/>
      <c r="S2" s="209"/>
    </row>
    <row r="3" spans="1:20" s="77" customFormat="1" x14ac:dyDescent="0.3">
      <c r="A3" s="210" t="s">
        <v>332</v>
      </c>
      <c r="B3" s="211"/>
      <c r="C3" s="211"/>
      <c r="D3" s="211"/>
      <c r="E3" s="211"/>
      <c r="F3" s="211"/>
      <c r="G3" s="211"/>
      <c r="H3" s="211"/>
      <c r="I3" s="211"/>
      <c r="J3" s="211"/>
      <c r="K3" s="211"/>
      <c r="L3" s="211"/>
      <c r="M3" s="211"/>
      <c r="N3" s="211"/>
      <c r="O3" s="211"/>
      <c r="P3" s="211"/>
      <c r="Q3" s="211"/>
      <c r="R3" s="211"/>
      <c r="S3" s="211"/>
      <c r="T3" s="78"/>
    </row>
    <row r="4" spans="1:20" x14ac:dyDescent="0.3">
      <c r="P4" s="80"/>
      <c r="S4" s="81"/>
      <c r="T4" s="82"/>
    </row>
    <row r="5" spans="1:20" s="80" customFormat="1" ht="13.5" x14ac:dyDescent="0.25">
      <c r="A5" s="80" t="s">
        <v>333</v>
      </c>
      <c r="T5" s="83"/>
    </row>
    <row r="6" spans="1:20" s="80" customFormat="1" ht="13.5" x14ac:dyDescent="0.25">
      <c r="T6" s="83"/>
    </row>
    <row r="7" spans="1:20" s="80" customFormat="1" ht="27.75" customHeight="1" x14ac:dyDescent="0.25">
      <c r="A7" s="205" t="s">
        <v>334</v>
      </c>
      <c r="B7" s="205" t="s">
        <v>335</v>
      </c>
      <c r="C7" s="205"/>
      <c r="D7" s="205" t="s">
        <v>336</v>
      </c>
      <c r="E7" s="205"/>
      <c r="F7" s="205"/>
      <c r="G7" s="205"/>
      <c r="H7" s="205"/>
      <c r="I7" s="205"/>
      <c r="J7" s="205"/>
      <c r="K7" s="205"/>
      <c r="L7" s="205"/>
      <c r="M7" s="205"/>
      <c r="N7" s="205"/>
      <c r="O7" s="205"/>
      <c r="P7" s="205" t="s">
        <v>337</v>
      </c>
      <c r="Q7" s="205"/>
      <c r="R7" s="205"/>
      <c r="S7" s="205"/>
      <c r="T7" s="83"/>
    </row>
    <row r="8" spans="1:20" s="80" customFormat="1" ht="27.75" customHeight="1" x14ac:dyDescent="0.25">
      <c r="A8" s="205"/>
      <c r="B8" s="205"/>
      <c r="C8" s="205"/>
      <c r="D8" s="205" t="s">
        <v>338</v>
      </c>
      <c r="E8" s="205"/>
      <c r="F8" s="205" t="s">
        <v>339</v>
      </c>
      <c r="G8" s="205"/>
      <c r="H8" s="205" t="s">
        <v>340</v>
      </c>
      <c r="I8" s="205"/>
      <c r="J8" s="205" t="s">
        <v>341</v>
      </c>
      <c r="K8" s="205"/>
      <c r="L8" s="205"/>
      <c r="M8" s="205"/>
      <c r="N8" s="205"/>
      <c r="O8" s="205"/>
      <c r="P8" s="205" t="s">
        <v>342</v>
      </c>
      <c r="Q8" s="205"/>
      <c r="R8" s="205" t="s">
        <v>343</v>
      </c>
      <c r="S8" s="205"/>
      <c r="T8" s="83"/>
    </row>
    <row r="9" spans="1:20" s="80" customFormat="1" ht="38.25" customHeight="1" x14ac:dyDescent="0.25">
      <c r="A9" s="96" t="s">
        <v>344</v>
      </c>
      <c r="B9" s="206" t="s">
        <v>345</v>
      </c>
      <c r="C9" s="206"/>
      <c r="D9" s="206" t="s">
        <v>346</v>
      </c>
      <c r="E9" s="206"/>
      <c r="F9" s="206" t="s">
        <v>347</v>
      </c>
      <c r="G9" s="206"/>
      <c r="H9" s="206" t="s">
        <v>348</v>
      </c>
      <c r="I9" s="206"/>
      <c r="J9" s="207" t="s">
        <v>349</v>
      </c>
      <c r="K9" s="207"/>
      <c r="L9" s="207"/>
      <c r="M9" s="207"/>
      <c r="N9" s="207"/>
      <c r="O9" s="207"/>
      <c r="P9" s="206" t="s">
        <v>350</v>
      </c>
      <c r="Q9" s="206"/>
      <c r="R9" s="206" t="s">
        <v>351</v>
      </c>
      <c r="S9" s="206"/>
      <c r="T9" s="83"/>
    </row>
    <row r="10" spans="1:20" s="87" customFormat="1" ht="13.5" x14ac:dyDescent="0.2">
      <c r="A10" s="84" t="s">
        <v>352</v>
      </c>
      <c r="B10" s="85"/>
      <c r="C10" s="85"/>
      <c r="D10" s="85"/>
      <c r="E10" s="85"/>
      <c r="F10" s="85"/>
      <c r="G10" s="85"/>
      <c r="H10" s="85"/>
      <c r="I10" s="85"/>
      <c r="J10" s="85"/>
      <c r="K10" s="85"/>
      <c r="L10" s="85"/>
      <c r="M10" s="85"/>
      <c r="N10" s="85"/>
      <c r="O10" s="85"/>
      <c r="P10" s="85"/>
      <c r="Q10" s="85"/>
      <c r="R10" s="85"/>
      <c r="S10" s="85"/>
      <c r="T10" s="86"/>
    </row>
    <row r="11" spans="1:20" s="80" customFormat="1" ht="13.5" x14ac:dyDescent="0.25">
      <c r="A11" s="85"/>
      <c r="B11" s="85"/>
      <c r="C11" s="85"/>
      <c r="D11" s="85"/>
      <c r="E11" s="85"/>
      <c r="F11" s="85"/>
      <c r="G11" s="85"/>
      <c r="H11" s="85"/>
      <c r="I11" s="85"/>
      <c r="J11" s="85"/>
      <c r="K11" s="85"/>
      <c r="L11" s="85"/>
      <c r="M11" s="85"/>
      <c r="N11" s="85"/>
      <c r="O11" s="85"/>
      <c r="P11" s="85"/>
      <c r="Q11" s="85"/>
      <c r="R11" s="85"/>
      <c r="S11" s="85"/>
      <c r="T11" s="83"/>
    </row>
    <row r="12" spans="1:20" s="80" customFormat="1" ht="13.5" x14ac:dyDescent="0.25">
      <c r="A12" s="84" t="s">
        <v>353</v>
      </c>
      <c r="B12" s="85"/>
      <c r="C12" s="85"/>
      <c r="D12" s="85"/>
      <c r="E12" s="85"/>
      <c r="F12" s="85"/>
      <c r="G12" s="85"/>
      <c r="H12" s="85"/>
      <c r="I12" s="85"/>
      <c r="J12" s="85"/>
      <c r="K12" s="85"/>
      <c r="L12" s="85"/>
      <c r="M12" s="85"/>
      <c r="N12" s="85"/>
      <c r="O12" s="85"/>
      <c r="P12" s="85"/>
      <c r="Q12" s="85"/>
      <c r="R12" s="85"/>
      <c r="S12" s="88" t="s">
        <v>253</v>
      </c>
      <c r="T12" s="83"/>
    </row>
    <row r="13" spans="1:20" s="80" customFormat="1" ht="19.5" customHeight="1" x14ac:dyDescent="0.25">
      <c r="A13" s="202" t="s">
        <v>354</v>
      </c>
      <c r="B13" s="202" t="s">
        <v>355</v>
      </c>
      <c r="C13" s="202"/>
      <c r="D13" s="202"/>
      <c r="E13" s="202"/>
      <c r="F13" s="202"/>
      <c r="G13" s="202"/>
      <c r="H13" s="202"/>
      <c r="I13" s="202"/>
      <c r="J13" s="202"/>
      <c r="K13" s="202"/>
      <c r="L13" s="202"/>
      <c r="M13" s="202"/>
      <c r="N13" s="202"/>
      <c r="O13" s="202"/>
      <c r="P13" s="202"/>
      <c r="Q13" s="202" t="s">
        <v>356</v>
      </c>
      <c r="R13" s="202"/>
      <c r="S13" s="202" t="s">
        <v>266</v>
      </c>
      <c r="T13" s="83"/>
    </row>
    <row r="14" spans="1:20" s="80" customFormat="1" ht="19.5" customHeight="1" x14ac:dyDescent="0.25">
      <c r="A14" s="202"/>
      <c r="B14" s="202" t="s">
        <v>357</v>
      </c>
      <c r="C14" s="202"/>
      <c r="D14" s="202" t="s">
        <v>358</v>
      </c>
      <c r="E14" s="202"/>
      <c r="F14" s="202" t="s">
        <v>359</v>
      </c>
      <c r="G14" s="202"/>
      <c r="H14" s="202"/>
      <c r="I14" s="202" t="s">
        <v>360</v>
      </c>
      <c r="J14" s="202"/>
      <c r="K14" s="202"/>
      <c r="L14" s="202" t="s">
        <v>361</v>
      </c>
      <c r="M14" s="202"/>
      <c r="N14" s="202"/>
      <c r="O14" s="202" t="s">
        <v>329</v>
      </c>
      <c r="P14" s="202"/>
      <c r="Q14" s="202"/>
      <c r="R14" s="202"/>
      <c r="S14" s="202"/>
      <c r="T14" s="83"/>
    </row>
    <row r="15" spans="1:20" s="80" customFormat="1" ht="19.5" customHeight="1" x14ac:dyDescent="0.25">
      <c r="A15" s="96" t="s">
        <v>261</v>
      </c>
      <c r="B15" s="201">
        <v>0</v>
      </c>
      <c r="C15" s="201"/>
      <c r="D15" s="201">
        <v>0</v>
      </c>
      <c r="E15" s="201"/>
      <c r="F15" s="201">
        <v>0</v>
      </c>
      <c r="G15" s="201"/>
      <c r="H15" s="201"/>
      <c r="I15" s="201">
        <v>0</v>
      </c>
      <c r="J15" s="201"/>
      <c r="K15" s="201"/>
      <c r="L15" s="201">
        <v>0</v>
      </c>
      <c r="M15" s="201"/>
      <c r="N15" s="201"/>
      <c r="O15" s="201">
        <f>SUM(B15:N15)</f>
        <v>0</v>
      </c>
      <c r="P15" s="201"/>
      <c r="Q15" s="201">
        <v>0</v>
      </c>
      <c r="R15" s="201"/>
      <c r="S15" s="98">
        <f>O15+Q15</f>
        <v>0</v>
      </c>
      <c r="T15" s="83"/>
    </row>
    <row r="16" spans="1:20" s="80" customFormat="1" ht="19.5" customHeight="1" x14ac:dyDescent="0.25">
      <c r="A16" s="96" t="s">
        <v>362</v>
      </c>
      <c r="B16" s="201">
        <v>0</v>
      </c>
      <c r="C16" s="201"/>
      <c r="D16" s="201">
        <v>0</v>
      </c>
      <c r="E16" s="201"/>
      <c r="F16" s="201">
        <v>0</v>
      </c>
      <c r="G16" s="201"/>
      <c r="H16" s="201"/>
      <c r="I16" s="201">
        <v>0</v>
      </c>
      <c r="J16" s="201"/>
      <c r="K16" s="201"/>
      <c r="L16" s="201">
        <v>0</v>
      </c>
      <c r="M16" s="201"/>
      <c r="N16" s="201"/>
      <c r="O16" s="201">
        <f>SUM(B16:N16)</f>
        <v>0</v>
      </c>
      <c r="P16" s="201"/>
      <c r="Q16" s="201">
        <v>0</v>
      </c>
      <c r="R16" s="201"/>
      <c r="S16" s="98">
        <f>O16+Q16</f>
        <v>0</v>
      </c>
      <c r="T16" s="83"/>
    </row>
    <row r="17" spans="1:20" s="80" customFormat="1" ht="19.5" customHeight="1" x14ac:dyDescent="0.25">
      <c r="A17" s="96" t="s">
        <v>363</v>
      </c>
      <c r="B17" s="201">
        <f>B15-B16</f>
        <v>0</v>
      </c>
      <c r="C17" s="201"/>
      <c r="D17" s="201">
        <f>D15-D16</f>
        <v>0</v>
      </c>
      <c r="E17" s="201"/>
      <c r="F17" s="201">
        <v>0</v>
      </c>
      <c r="G17" s="201"/>
      <c r="H17" s="201"/>
      <c r="I17" s="201">
        <v>0</v>
      </c>
      <c r="J17" s="201"/>
      <c r="K17" s="201"/>
      <c r="L17" s="201">
        <v>0</v>
      </c>
      <c r="M17" s="201"/>
      <c r="N17" s="201"/>
      <c r="O17" s="201">
        <f>O15-O16</f>
        <v>0</v>
      </c>
      <c r="P17" s="201"/>
      <c r="Q17" s="201">
        <f>Q15-Q16</f>
        <v>0</v>
      </c>
      <c r="R17" s="201"/>
      <c r="S17" s="98">
        <f>S15-S16</f>
        <v>0</v>
      </c>
      <c r="T17" s="83"/>
    </row>
    <row r="18" spans="1:20" s="87" customFormat="1" ht="13.5" x14ac:dyDescent="0.2">
      <c r="A18" s="84" t="s">
        <v>364</v>
      </c>
      <c r="B18" s="85"/>
      <c r="C18" s="85"/>
      <c r="D18" s="85"/>
      <c r="E18" s="85"/>
      <c r="F18" s="85"/>
      <c r="G18" s="85"/>
      <c r="H18" s="85"/>
      <c r="I18" s="85"/>
      <c r="J18" s="85"/>
      <c r="K18" s="85"/>
      <c r="L18" s="85"/>
      <c r="M18" s="85"/>
      <c r="N18" s="85"/>
      <c r="O18" s="85"/>
      <c r="P18" s="85"/>
      <c r="Q18" s="85"/>
      <c r="R18" s="85"/>
      <c r="S18" s="85"/>
      <c r="T18" s="86"/>
    </row>
    <row r="19" spans="1:20" s="80" customFormat="1" ht="13.5" x14ac:dyDescent="0.25">
      <c r="A19" s="85"/>
      <c r="B19" s="85"/>
      <c r="C19" s="85"/>
      <c r="D19" s="85"/>
      <c r="E19" s="85"/>
      <c r="F19" s="85"/>
      <c r="G19" s="85"/>
      <c r="H19" s="85"/>
      <c r="I19" s="89"/>
      <c r="J19" s="85"/>
      <c r="K19" s="85"/>
      <c r="L19" s="85"/>
      <c r="M19" s="85"/>
      <c r="N19" s="85"/>
      <c r="O19" s="85"/>
      <c r="P19" s="85"/>
      <c r="Q19" s="85"/>
      <c r="R19" s="85"/>
      <c r="S19" s="85"/>
      <c r="T19" s="83"/>
    </row>
    <row r="20" spans="1:20" s="80" customFormat="1" ht="13.5" x14ac:dyDescent="0.25">
      <c r="A20" s="84" t="s">
        <v>365</v>
      </c>
      <c r="B20" s="85"/>
      <c r="C20" s="85"/>
      <c r="D20" s="85"/>
      <c r="E20" s="85"/>
      <c r="F20" s="85"/>
      <c r="G20" s="85"/>
      <c r="H20" s="85"/>
      <c r="I20" s="85"/>
      <c r="J20" s="85"/>
      <c r="K20" s="85"/>
      <c r="L20" s="85"/>
      <c r="M20" s="85"/>
      <c r="N20" s="85"/>
      <c r="O20" s="85"/>
      <c r="P20" s="85"/>
      <c r="Q20" s="85"/>
      <c r="R20" s="85"/>
      <c r="S20" s="88" t="s">
        <v>253</v>
      </c>
      <c r="T20" s="83"/>
    </row>
    <row r="21" spans="1:20" s="80" customFormat="1" ht="27.75" customHeight="1" x14ac:dyDescent="0.25">
      <c r="A21" s="202" t="s">
        <v>354</v>
      </c>
      <c r="B21" s="202" t="s">
        <v>366</v>
      </c>
      <c r="C21" s="202"/>
      <c r="D21" s="202"/>
      <c r="E21" s="202"/>
      <c r="F21" s="202"/>
      <c r="G21" s="204" t="s">
        <v>367</v>
      </c>
      <c r="H21" s="204"/>
      <c r="I21" s="204"/>
      <c r="J21" s="202" t="s">
        <v>368</v>
      </c>
      <c r="K21" s="202"/>
      <c r="L21" s="202"/>
      <c r="M21" s="202"/>
      <c r="N21" s="202"/>
      <c r="O21" s="202"/>
      <c r="P21" s="202" t="s">
        <v>356</v>
      </c>
      <c r="Q21" s="202"/>
      <c r="R21" s="202"/>
      <c r="S21" s="202" t="s">
        <v>369</v>
      </c>
      <c r="T21" s="83"/>
    </row>
    <row r="22" spans="1:20" s="80" customFormat="1" ht="27.75" customHeight="1" x14ac:dyDescent="0.25">
      <c r="A22" s="202"/>
      <c r="B22" s="97" t="s">
        <v>370</v>
      </c>
      <c r="C22" s="97" t="s">
        <v>371</v>
      </c>
      <c r="D22" s="97" t="s">
        <v>372</v>
      </c>
      <c r="E22" s="97" t="s">
        <v>373</v>
      </c>
      <c r="F22" s="97" t="s">
        <v>329</v>
      </c>
      <c r="G22" s="97" t="s">
        <v>374</v>
      </c>
      <c r="H22" s="99" t="s">
        <v>375</v>
      </c>
      <c r="I22" s="99" t="s">
        <v>329</v>
      </c>
      <c r="J22" s="97" t="s">
        <v>357</v>
      </c>
      <c r="K22" s="97" t="s">
        <v>358</v>
      </c>
      <c r="L22" s="97" t="s">
        <v>359</v>
      </c>
      <c r="M22" s="97" t="s">
        <v>360</v>
      </c>
      <c r="N22" s="97" t="s">
        <v>361</v>
      </c>
      <c r="O22" s="97" t="s">
        <v>329</v>
      </c>
      <c r="P22" s="97" t="s">
        <v>376</v>
      </c>
      <c r="Q22" s="97" t="s">
        <v>377</v>
      </c>
      <c r="R22" s="97" t="s">
        <v>329</v>
      </c>
      <c r="S22" s="202"/>
      <c r="T22" s="83"/>
    </row>
    <row r="23" spans="1:20" s="80" customFormat="1" ht="19.5" customHeight="1" x14ac:dyDescent="0.25">
      <c r="A23" s="96" t="s">
        <v>261</v>
      </c>
      <c r="B23" s="98">
        <v>1</v>
      </c>
      <c r="C23" s="98">
        <v>1</v>
      </c>
      <c r="D23" s="98">
        <v>10</v>
      </c>
      <c r="E23" s="98">
        <v>25</v>
      </c>
      <c r="F23" s="98">
        <f>SUM(B23:E23)</f>
        <v>37</v>
      </c>
      <c r="G23" s="90">
        <v>0</v>
      </c>
      <c r="H23" s="90">
        <v>0</v>
      </c>
      <c r="I23" s="90">
        <f>SUM(G23:H23)</f>
        <v>0</v>
      </c>
      <c r="J23" s="98">
        <v>0</v>
      </c>
      <c r="K23" s="98">
        <v>1</v>
      </c>
      <c r="L23" s="98">
        <v>0</v>
      </c>
      <c r="M23" s="98">
        <v>1</v>
      </c>
      <c r="N23" s="98">
        <v>0</v>
      </c>
      <c r="O23" s="98">
        <f>SUM(J23:N23)</f>
        <v>2</v>
      </c>
      <c r="P23" s="98">
        <v>0</v>
      </c>
      <c r="Q23" s="98">
        <v>2</v>
      </c>
      <c r="R23" s="98">
        <f>SUM(P23:Q23)</f>
        <v>2</v>
      </c>
      <c r="S23" s="98">
        <f>F23+O23+R23+I23</f>
        <v>41</v>
      </c>
      <c r="T23" s="83"/>
    </row>
    <row r="24" spans="1:20" s="80" customFormat="1" ht="19.5" customHeight="1" x14ac:dyDescent="0.25">
      <c r="A24" s="96" t="s">
        <v>362</v>
      </c>
      <c r="B24" s="98">
        <v>1</v>
      </c>
      <c r="C24" s="98">
        <v>0</v>
      </c>
      <c r="D24" s="98">
        <v>10</v>
      </c>
      <c r="E24" s="98">
        <v>19</v>
      </c>
      <c r="F24" s="98">
        <f>SUM(B24:E24)</f>
        <v>30</v>
      </c>
      <c r="G24" s="90">
        <v>6</v>
      </c>
      <c r="H24" s="90">
        <v>1</v>
      </c>
      <c r="I24" s="90">
        <f>SUM(G24:H24)</f>
        <v>7</v>
      </c>
      <c r="J24" s="98">
        <v>0</v>
      </c>
      <c r="K24" s="98">
        <v>1</v>
      </c>
      <c r="L24" s="98">
        <v>0</v>
      </c>
      <c r="M24" s="98">
        <v>1</v>
      </c>
      <c r="N24" s="98">
        <v>0</v>
      </c>
      <c r="O24" s="98">
        <f>SUM(J24:N24)</f>
        <v>2</v>
      </c>
      <c r="P24" s="98">
        <v>0</v>
      </c>
      <c r="Q24" s="98">
        <v>2</v>
      </c>
      <c r="R24" s="98">
        <f>SUM(P24:Q24)</f>
        <v>2</v>
      </c>
      <c r="S24" s="98">
        <f>F24+O24+R24+I24</f>
        <v>41</v>
      </c>
      <c r="T24" s="83"/>
    </row>
    <row r="25" spans="1:20" s="80" customFormat="1" ht="19.5" customHeight="1" x14ac:dyDescent="0.25">
      <c r="A25" s="96" t="s">
        <v>363</v>
      </c>
      <c r="B25" s="98">
        <f>B23-B24</f>
        <v>0</v>
      </c>
      <c r="C25" s="98">
        <f t="shared" ref="C25:S25" si="0">C23-C24</f>
        <v>1</v>
      </c>
      <c r="D25" s="98">
        <f t="shared" si="0"/>
        <v>0</v>
      </c>
      <c r="E25" s="98">
        <f t="shared" si="0"/>
        <v>6</v>
      </c>
      <c r="F25" s="98">
        <f t="shared" si="0"/>
        <v>7</v>
      </c>
      <c r="G25" s="98">
        <f t="shared" si="0"/>
        <v>-6</v>
      </c>
      <c r="H25" s="98">
        <f t="shared" si="0"/>
        <v>-1</v>
      </c>
      <c r="I25" s="98">
        <f t="shared" si="0"/>
        <v>-7</v>
      </c>
      <c r="J25" s="98">
        <f t="shared" si="0"/>
        <v>0</v>
      </c>
      <c r="K25" s="98">
        <f t="shared" si="0"/>
        <v>0</v>
      </c>
      <c r="L25" s="98">
        <f t="shared" si="0"/>
        <v>0</v>
      </c>
      <c r="M25" s="98">
        <f t="shared" si="0"/>
        <v>0</v>
      </c>
      <c r="N25" s="98">
        <f t="shared" si="0"/>
        <v>0</v>
      </c>
      <c r="O25" s="98">
        <f t="shared" si="0"/>
        <v>0</v>
      </c>
      <c r="P25" s="98">
        <f t="shared" si="0"/>
        <v>0</v>
      </c>
      <c r="Q25" s="98">
        <f t="shared" si="0"/>
        <v>0</v>
      </c>
      <c r="R25" s="98">
        <f t="shared" si="0"/>
        <v>0</v>
      </c>
      <c r="S25" s="98">
        <f t="shared" si="0"/>
        <v>0</v>
      </c>
      <c r="T25" s="83"/>
    </row>
    <row r="26" spans="1:20" s="80" customFormat="1" ht="27" customHeight="1" x14ac:dyDescent="0.25">
      <c r="A26" s="203" t="s">
        <v>378</v>
      </c>
      <c r="B26" s="203"/>
      <c r="C26" s="203"/>
      <c r="D26" s="203"/>
      <c r="E26" s="203"/>
      <c r="F26" s="203"/>
      <c r="G26" s="203"/>
      <c r="H26" s="203"/>
      <c r="I26" s="203"/>
      <c r="J26" s="203"/>
      <c r="K26" s="203"/>
      <c r="L26" s="203"/>
      <c r="M26" s="203"/>
      <c r="N26" s="203"/>
      <c r="O26" s="203"/>
      <c r="P26" s="203"/>
      <c r="Q26" s="203"/>
      <c r="R26" s="203"/>
      <c r="S26" s="203"/>
      <c r="T26" s="83"/>
    </row>
    <row r="27" spans="1:20" x14ac:dyDescent="0.3">
      <c r="T27" s="82"/>
    </row>
    <row r="28" spans="1:20" s="80" customFormat="1" ht="13.5" x14ac:dyDescent="0.25">
      <c r="A28" s="84" t="s">
        <v>379</v>
      </c>
      <c r="B28" s="85"/>
      <c r="C28" s="85"/>
      <c r="D28" s="85"/>
      <c r="E28" s="85"/>
      <c r="F28" s="85"/>
      <c r="G28" s="85"/>
      <c r="H28" s="85"/>
      <c r="I28" s="85"/>
      <c r="J28" s="85"/>
      <c r="K28" s="85"/>
      <c r="L28" s="85"/>
      <c r="M28" s="85"/>
      <c r="N28" s="85"/>
      <c r="O28" s="85"/>
      <c r="P28" s="85"/>
      <c r="Q28" s="85"/>
      <c r="R28" s="85"/>
      <c r="S28" s="88" t="s">
        <v>253</v>
      </c>
      <c r="T28" s="83"/>
    </row>
    <row r="29" spans="1:20" s="80" customFormat="1" ht="27.75" customHeight="1" x14ac:dyDescent="0.25">
      <c r="A29" s="202" t="s">
        <v>354</v>
      </c>
      <c r="B29" s="202" t="s">
        <v>380</v>
      </c>
      <c r="C29" s="202"/>
      <c r="D29" s="202"/>
      <c r="E29" s="202"/>
      <c r="F29" s="202"/>
      <c r="G29" s="202"/>
      <c r="H29" s="202"/>
      <c r="I29" s="202"/>
      <c r="J29" s="202"/>
      <c r="K29" s="202"/>
      <c r="L29" s="202"/>
      <c r="M29" s="202"/>
      <c r="N29" s="202"/>
      <c r="O29" s="202"/>
      <c r="P29" s="202"/>
      <c r="Q29" s="202"/>
      <c r="R29" s="202"/>
      <c r="S29" s="202"/>
      <c r="T29" s="83"/>
    </row>
    <row r="30" spans="1:20" s="80" customFormat="1" ht="27.75" customHeight="1" x14ac:dyDescent="0.25">
      <c r="A30" s="202"/>
      <c r="B30" s="202" t="s">
        <v>381</v>
      </c>
      <c r="C30" s="202"/>
      <c r="D30" s="202" t="s">
        <v>382</v>
      </c>
      <c r="E30" s="202"/>
      <c r="F30" s="202" t="s">
        <v>383</v>
      </c>
      <c r="G30" s="202"/>
      <c r="H30" s="202"/>
      <c r="I30" s="202"/>
      <c r="J30" s="97"/>
      <c r="K30" s="143"/>
      <c r="L30" s="202"/>
      <c r="M30" s="204"/>
      <c r="N30" s="202" t="s">
        <v>705</v>
      </c>
      <c r="O30" s="202"/>
      <c r="P30" s="202"/>
      <c r="Q30" s="202"/>
      <c r="R30" s="97"/>
      <c r="S30" s="97" t="s">
        <v>266</v>
      </c>
      <c r="T30" s="83"/>
    </row>
    <row r="31" spans="1:20" s="80" customFormat="1" ht="21" customHeight="1" x14ac:dyDescent="0.25">
      <c r="A31" s="96" t="s">
        <v>261</v>
      </c>
      <c r="B31" s="201">
        <v>3</v>
      </c>
      <c r="C31" s="201"/>
      <c r="D31" s="201">
        <v>0</v>
      </c>
      <c r="E31" s="201"/>
      <c r="F31" s="201">
        <v>0</v>
      </c>
      <c r="G31" s="201"/>
      <c r="H31" s="201">
        <v>0</v>
      </c>
      <c r="I31" s="201"/>
      <c r="J31" s="144">
        <v>0</v>
      </c>
      <c r="K31" s="144">
        <v>0</v>
      </c>
      <c r="L31" s="201">
        <v>0</v>
      </c>
      <c r="M31" s="201"/>
      <c r="N31" s="201">
        <v>0</v>
      </c>
      <c r="O31" s="201"/>
      <c r="P31" s="201">
        <v>0</v>
      </c>
      <c r="Q31" s="201"/>
      <c r="R31" s="98">
        <v>0</v>
      </c>
      <c r="S31" s="98">
        <f>SUM(B31:R31)</f>
        <v>3</v>
      </c>
      <c r="T31" s="83"/>
    </row>
    <row r="32" spans="1:20" s="80" customFormat="1" ht="21" customHeight="1" x14ac:dyDescent="0.25">
      <c r="A32" s="96" t="s">
        <v>362</v>
      </c>
      <c r="B32" s="201">
        <v>3</v>
      </c>
      <c r="C32" s="201"/>
      <c r="D32" s="201">
        <v>0</v>
      </c>
      <c r="E32" s="201"/>
      <c r="F32" s="201">
        <v>0</v>
      </c>
      <c r="G32" s="201"/>
      <c r="H32" s="201">
        <v>0</v>
      </c>
      <c r="I32" s="201"/>
      <c r="J32" s="144">
        <v>0</v>
      </c>
      <c r="K32" s="144">
        <v>0</v>
      </c>
      <c r="L32" s="201">
        <v>0</v>
      </c>
      <c r="M32" s="201"/>
      <c r="N32" s="201">
        <v>0</v>
      </c>
      <c r="O32" s="201"/>
      <c r="P32" s="201">
        <v>0</v>
      </c>
      <c r="Q32" s="201"/>
      <c r="R32" s="98">
        <v>0</v>
      </c>
      <c r="S32" s="98">
        <f>SUM(B32:R32)</f>
        <v>3</v>
      </c>
      <c r="T32" s="83"/>
    </row>
    <row r="33" spans="1:20" s="80" customFormat="1" ht="21" customHeight="1" x14ac:dyDescent="0.25">
      <c r="A33" s="96" t="s">
        <v>363</v>
      </c>
      <c r="B33" s="201">
        <v>0</v>
      </c>
      <c r="C33" s="201"/>
      <c r="D33" s="201">
        <v>0</v>
      </c>
      <c r="E33" s="201"/>
      <c r="F33" s="201">
        <v>0</v>
      </c>
      <c r="G33" s="201"/>
      <c r="H33" s="201">
        <v>0</v>
      </c>
      <c r="I33" s="201"/>
      <c r="J33" s="98">
        <f>J31-J32</f>
        <v>0</v>
      </c>
      <c r="K33" s="144">
        <v>0</v>
      </c>
      <c r="L33" s="201">
        <f>M31-M32</f>
        <v>0</v>
      </c>
      <c r="M33" s="201"/>
      <c r="N33" s="201">
        <v>0</v>
      </c>
      <c r="O33" s="201"/>
      <c r="P33" s="201">
        <v>0</v>
      </c>
      <c r="Q33" s="201"/>
      <c r="R33" s="98">
        <f>R31-R32</f>
        <v>0</v>
      </c>
      <c r="S33" s="98">
        <f>S31-S32</f>
        <v>0</v>
      </c>
      <c r="T33" s="83"/>
    </row>
    <row r="34" spans="1:20" x14ac:dyDescent="0.3">
      <c r="A34" s="200" t="s">
        <v>384</v>
      </c>
      <c r="B34" s="200"/>
      <c r="C34" s="200"/>
      <c r="D34" s="200"/>
      <c r="E34" s="200"/>
      <c r="F34" s="200"/>
      <c r="G34" s="200"/>
      <c r="H34" s="200"/>
      <c r="I34" s="200"/>
      <c r="J34" s="200"/>
      <c r="K34" s="200"/>
      <c r="L34" s="200"/>
      <c r="M34" s="200"/>
      <c r="N34" s="200"/>
      <c r="O34" s="200"/>
      <c r="P34" s="200"/>
      <c r="Q34" s="200"/>
      <c r="R34" s="200"/>
      <c r="S34" s="200"/>
      <c r="T34" s="82"/>
    </row>
    <row r="35" spans="1:20" x14ac:dyDescent="0.3">
      <c r="A35" s="82"/>
      <c r="B35" s="82"/>
      <c r="C35" s="82"/>
      <c r="D35" s="82"/>
      <c r="E35" s="82"/>
      <c r="F35" s="82"/>
      <c r="G35" s="82"/>
      <c r="H35" s="82"/>
      <c r="I35" s="82"/>
      <c r="J35" s="82"/>
      <c r="K35" s="82"/>
      <c r="L35" s="82"/>
      <c r="M35" s="82"/>
      <c r="N35" s="82"/>
      <c r="O35" s="82"/>
      <c r="P35" s="82"/>
      <c r="Q35" s="82"/>
      <c r="R35" s="82"/>
      <c r="S35" s="82"/>
      <c r="T35" s="82"/>
    </row>
    <row r="36" spans="1:20" x14ac:dyDescent="0.3">
      <c r="A36" s="82"/>
      <c r="B36" s="82"/>
      <c r="C36" s="82"/>
      <c r="D36" s="82"/>
      <c r="E36" s="82"/>
      <c r="F36" s="82"/>
      <c r="G36" s="82"/>
      <c r="H36" s="82"/>
      <c r="I36" s="82"/>
      <c r="J36" s="82"/>
      <c r="K36" s="82"/>
      <c r="L36" s="82"/>
      <c r="M36" s="82"/>
      <c r="N36" s="82"/>
      <c r="O36" s="82"/>
      <c r="P36" s="82"/>
      <c r="Q36" s="82"/>
      <c r="R36" s="82"/>
      <c r="S36" s="82"/>
      <c r="T36" s="82"/>
    </row>
  </sheetData>
  <mergeCells count="89">
    <mergeCell ref="A1:S1"/>
    <mergeCell ref="A2:S2"/>
    <mergeCell ref="A3:S3"/>
    <mergeCell ref="A7:A8"/>
    <mergeCell ref="B7:C8"/>
    <mergeCell ref="D7:O7"/>
    <mergeCell ref="P7:S7"/>
    <mergeCell ref="D8:E8"/>
    <mergeCell ref="F8:G8"/>
    <mergeCell ref="H8:I8"/>
    <mergeCell ref="J8:O8"/>
    <mergeCell ref="P8:Q8"/>
    <mergeCell ref="R8:S8"/>
    <mergeCell ref="B9:C9"/>
    <mergeCell ref="D9:E9"/>
    <mergeCell ref="F9:G9"/>
    <mergeCell ref="H9:I9"/>
    <mergeCell ref="J9:O9"/>
    <mergeCell ref="P9:Q9"/>
    <mergeCell ref="R9:S9"/>
    <mergeCell ref="A13:A14"/>
    <mergeCell ref="B13:P13"/>
    <mergeCell ref="Q13:R14"/>
    <mergeCell ref="S13:S14"/>
    <mergeCell ref="B14:C14"/>
    <mergeCell ref="D14:E14"/>
    <mergeCell ref="F14:H14"/>
    <mergeCell ref="I14:K14"/>
    <mergeCell ref="L14:N14"/>
    <mergeCell ref="O14:P14"/>
    <mergeCell ref="Q15:R15"/>
    <mergeCell ref="B16:C16"/>
    <mergeCell ref="D16:E16"/>
    <mergeCell ref="F16:H16"/>
    <mergeCell ref="I16:K16"/>
    <mergeCell ref="L16:N16"/>
    <mergeCell ref="O16:P16"/>
    <mergeCell ref="Q16:R16"/>
    <mergeCell ref="B15:C15"/>
    <mergeCell ref="D15:E15"/>
    <mergeCell ref="F15:H15"/>
    <mergeCell ref="I15:K15"/>
    <mergeCell ref="L15:N15"/>
    <mergeCell ref="O15:P15"/>
    <mergeCell ref="Q17:R17"/>
    <mergeCell ref="A21:A22"/>
    <mergeCell ref="B21:F21"/>
    <mergeCell ref="G21:I21"/>
    <mergeCell ref="J21:O21"/>
    <mergeCell ref="P21:R21"/>
    <mergeCell ref="B17:C17"/>
    <mergeCell ref="D17:E17"/>
    <mergeCell ref="F17:H17"/>
    <mergeCell ref="I17:K17"/>
    <mergeCell ref="L17:N17"/>
    <mergeCell ref="O17:P17"/>
    <mergeCell ref="S21:S22"/>
    <mergeCell ref="A26:S26"/>
    <mergeCell ref="A29:A30"/>
    <mergeCell ref="B29:S29"/>
    <mergeCell ref="B30:C30"/>
    <mergeCell ref="D30:E30"/>
    <mergeCell ref="F30:G30"/>
    <mergeCell ref="H30:I30"/>
    <mergeCell ref="L30:M30"/>
    <mergeCell ref="N30:O30"/>
    <mergeCell ref="P30:Q30"/>
    <mergeCell ref="B31:C31"/>
    <mergeCell ref="D31:E31"/>
    <mergeCell ref="F31:G31"/>
    <mergeCell ref="H31:I31"/>
    <mergeCell ref="L31:M31"/>
    <mergeCell ref="N31:O31"/>
    <mergeCell ref="P31:Q31"/>
    <mergeCell ref="A34:S34"/>
    <mergeCell ref="P32:Q32"/>
    <mergeCell ref="B33:C33"/>
    <mergeCell ref="D33:E33"/>
    <mergeCell ref="F33:G33"/>
    <mergeCell ref="H33:I33"/>
    <mergeCell ref="L33:M33"/>
    <mergeCell ref="N33:O33"/>
    <mergeCell ref="P33:Q33"/>
    <mergeCell ref="B32:C32"/>
    <mergeCell ref="D32:E32"/>
    <mergeCell ref="F32:G32"/>
    <mergeCell ref="H32:I32"/>
    <mergeCell ref="L32:M32"/>
    <mergeCell ref="N32:O32"/>
  </mergeCells>
  <phoneticPr fontId="4" type="noConversion"/>
  <printOptions horizontalCentered="1"/>
  <pageMargins left="0.23597222566604614" right="0.23597222566604614" top="1.1413888931274414" bottom="0.74750000238418579" header="0.31486111879348755" footer="0.31486111879348755"/>
  <pageSetup paperSize="9" orientation="portrait" draft="1" horizontalDpi="6553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9</vt:i4>
      </vt:variant>
      <vt:variant>
        <vt:lpstr>이름이 지정된 범위</vt:lpstr>
      </vt:variant>
      <vt:variant>
        <vt:i4>2</vt:i4>
      </vt:variant>
    </vt:vector>
  </HeadingPairs>
  <TitlesOfParts>
    <vt:vector size="11" baseType="lpstr">
      <vt:lpstr>예산총칙</vt:lpstr>
      <vt:lpstr>총괄</vt:lpstr>
      <vt:lpstr>세입</vt:lpstr>
      <vt:lpstr>세출</vt:lpstr>
      <vt:lpstr>학급편성표및 학생수 조서</vt:lpstr>
      <vt:lpstr>업무추진비 편성 현황</vt:lpstr>
      <vt:lpstr>보수일람표</vt:lpstr>
      <vt:lpstr>수익자부담교육비 징수액 산출근거</vt:lpstr>
      <vt:lpstr>기구 및 정현원(동화중)</vt:lpstr>
      <vt:lpstr>'업무추진비 편성 현황'!Print_Area</vt:lpstr>
      <vt:lpstr>보수일람표!Print_Titles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ardorsus</dc:creator>
  <cp:lastModifiedBy>ardor</cp:lastModifiedBy>
  <dcterms:created xsi:type="dcterms:W3CDTF">2018-02-27T06:14:04Z</dcterms:created>
  <dcterms:modified xsi:type="dcterms:W3CDTF">2019-03-04T04:13:31Z</dcterms:modified>
</cp:coreProperties>
</file>